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0WALTER" sheetId="1" r:id="rId1"/>
  </sheets>
  <definedNames>
    <definedName name="_xlnm.Print_Area" localSheetId="0">'00WALTER'!$A$1:$W$102</definedName>
    <definedName name="Z_F82447CB_8E5A_4003_9D40_60BF0255D61C_.wvu.PrintArea" localSheetId="0" hidden="1">'00WALTER'!$A$1:$W$102</definedName>
  </definedNames>
  <calcPr fullCalcOnLoad="1"/>
</workbook>
</file>

<file path=xl/sharedStrings.xml><?xml version="1.0" encoding="utf-8"?>
<sst xmlns="http://schemas.openxmlformats.org/spreadsheetml/2006/main" count="198" uniqueCount="105">
  <si>
    <t>Variable Inputs</t>
  </si>
  <si>
    <t>Acceleration Due to Gravity    ----&gt;</t>
  </si>
  <si>
    <t>Weight of car       ----&gt;</t>
  </si>
  <si>
    <t>Newton</t>
  </si>
  <si>
    <t>Mass of car         ----&gt;</t>
  </si>
  <si>
    <t>kg</t>
  </si>
  <si>
    <t>Electricity Cost     ----&gt;</t>
  </si>
  <si>
    <t>cents/kwhr</t>
  </si>
  <si>
    <t>max g's                ----&gt;</t>
  </si>
  <si>
    <t>Fnormal               ----&gt;</t>
  </si>
  <si>
    <t>&gt; 0</t>
  </si>
  <si>
    <t>Getting The Car and Riders to the Top of First Hill</t>
  </si>
  <si>
    <t>Length of track before beginning to climb   #</t>
  </si>
  <si>
    <t>meters</t>
  </si>
  <si>
    <t>Distance to stop   #</t>
  </si>
  <si>
    <t>Length of first hill   #</t>
  </si>
  <si>
    <t>Angle of first hill   #</t>
  </si>
  <si>
    <t>degrees</t>
  </si>
  <si>
    <t>Work to get coster to top of first hill.</t>
  </si>
  <si>
    <t>Joules</t>
  </si>
  <si>
    <t>Total Energy at Top of First Hill</t>
  </si>
  <si>
    <t xml:space="preserve">Estimated time to get to top of first hill   #  </t>
  </si>
  <si>
    <t>sec</t>
  </si>
  <si>
    <t>Power expended by motor.</t>
  </si>
  <si>
    <t>Watts</t>
  </si>
  <si>
    <t>Cost to take rider to top of first hill</t>
  </si>
  <si>
    <t>cents</t>
  </si>
  <si>
    <t>Distance to lose PE before braking</t>
  </si>
  <si>
    <t>Average energy of frictional loss</t>
  </si>
  <si>
    <t>J/m</t>
  </si>
  <si>
    <t>Input values from Row 17 for correct location</t>
  </si>
  <si>
    <t>Input values from Row 18 for correct location</t>
  </si>
  <si>
    <t>6(B)</t>
  </si>
  <si>
    <t>Distance of additional track to bottom of a hill   #</t>
  </si>
  <si>
    <t>Total Mechanical Energy at point B</t>
  </si>
  <si>
    <t>7(B)</t>
  </si>
  <si>
    <t>Height at point B   #</t>
  </si>
  <si>
    <t>Gravitational Potential Energy at point B</t>
  </si>
  <si>
    <t>Kinetic Energy at point B</t>
  </si>
  <si>
    <t>Speed at point B</t>
  </si>
  <si>
    <t>m/s</t>
  </si>
  <si>
    <t>8(B)</t>
  </si>
  <si>
    <t>Radius of Curve   #</t>
  </si>
  <si>
    <t>v.v/r</t>
  </si>
  <si>
    <t>m/s/s</t>
  </si>
  <si>
    <t>9(B)</t>
  </si>
  <si>
    <t>Is the range of acceleration ok?</t>
  </si>
  <si>
    <t>6(C)</t>
  </si>
  <si>
    <t>Total Mechanical Energy at point C</t>
  </si>
  <si>
    <t>7(C)</t>
  </si>
  <si>
    <t>Height at point C   #</t>
  </si>
  <si>
    <t>Gravitational Potential Energy at point C</t>
  </si>
  <si>
    <t>Kinetic Energy at point C</t>
  </si>
  <si>
    <t>Speed at point C</t>
  </si>
  <si>
    <t>8(C)</t>
  </si>
  <si>
    <t>9(C)</t>
  </si>
  <si>
    <t>6(D)</t>
  </si>
  <si>
    <t>Distance of additional track to Dottom of a hill   #</t>
  </si>
  <si>
    <t>Total Mechanical Energy at point D</t>
  </si>
  <si>
    <t>7(D)</t>
  </si>
  <si>
    <t>Height at point D   #</t>
  </si>
  <si>
    <t>Gravitational Potential Energy at point D</t>
  </si>
  <si>
    <t>Kinetic Energy at point D</t>
  </si>
  <si>
    <t>Speed at point D</t>
  </si>
  <si>
    <t>8(D)</t>
  </si>
  <si>
    <t>9(D)</t>
  </si>
  <si>
    <t>6(E)</t>
  </si>
  <si>
    <t>Total Mechanical Energy at point E</t>
  </si>
  <si>
    <t>7(E)</t>
  </si>
  <si>
    <t>Height at point E   #</t>
  </si>
  <si>
    <t>Gravitational Potential Energy at point E</t>
  </si>
  <si>
    <t>Kinetic Energy at point E</t>
  </si>
  <si>
    <t>Speed at point E</t>
  </si>
  <si>
    <t>8(E)</t>
  </si>
  <si>
    <t>9(E)</t>
  </si>
  <si>
    <t>6(F)</t>
  </si>
  <si>
    <t>Total Mechanical Energy at point F</t>
  </si>
  <si>
    <t>7(F)</t>
  </si>
  <si>
    <t>Height at point F   #</t>
  </si>
  <si>
    <t>Gravitational Potential Energy at point F</t>
  </si>
  <si>
    <t>Kinetic Energy at point F</t>
  </si>
  <si>
    <t>Speed at point F</t>
  </si>
  <si>
    <t>8(F)</t>
  </si>
  <si>
    <t>9(F)</t>
  </si>
  <si>
    <t>At Point of Braking</t>
  </si>
  <si>
    <t>6(G)</t>
  </si>
  <si>
    <t>Total Mechanical Energy at point G</t>
  </si>
  <si>
    <t>7(G)</t>
  </si>
  <si>
    <t>Height at point G   #</t>
  </si>
  <si>
    <t>Gravitational Potential Energy at point G</t>
  </si>
  <si>
    <t>Kinetic Energy at point G</t>
  </si>
  <si>
    <t>Speed at point G</t>
  </si>
  <si>
    <t>Stopping Analysis</t>
  </si>
  <si>
    <t>Distance to stop</t>
  </si>
  <si>
    <t>Change in Energy to Stop</t>
  </si>
  <si>
    <t>Force to Stop</t>
  </si>
  <si>
    <t>Newtons</t>
  </si>
  <si>
    <t>Acceleration to stop</t>
  </si>
  <si>
    <t>m/sec^2</t>
  </si>
  <si>
    <t>Is number of g's ok?</t>
  </si>
  <si>
    <t>Total Distance of Used Track</t>
  </si>
  <si>
    <t>Energy Loss Due to Friction, Air Resistance, etc     ----&gt;</t>
  </si>
  <si>
    <t>Decimal</t>
  </si>
  <si>
    <t>Length of Track    ----&gt;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</si>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</sst>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2" fontId="1" fillId="2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1" fontId="1" fillId="0" borderId="2" xfId="0" applyNumberFormat="1" applyFont="1" applyBorder="1" applyAlignment="1" applyProtection="1">
      <alignment/>
      <protection locked="0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Continuous"/>
      <protection locked="0"/>
    </xf>
    <xf numFmtId="1" fontId="1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2"/>
  <sheetViews>
    <sheetView tabSelected="1" zoomScale="67" zoomScaleNormal="67" workbookViewId="0" topLeftCell="A1">
      <selection activeCell="W13" sqref="W13:W16"/>
    </sheetView>
  </sheetViews>
  <sheetFormatPr defaultColWidth="9.140625" defaultRowHeight="9.75" customHeight="1"/>
  <cols>
    <col min="1" max="1" width="1.7109375" style="3" customWidth="1"/>
    <col min="2" max="2" width="4.140625" style="3" customWidth="1"/>
    <col min="3" max="3" width="35.00390625" style="1" customWidth="1"/>
    <col min="4" max="4" width="8.8515625" style="3" customWidth="1"/>
    <col min="5" max="5" width="1.7109375" style="3" customWidth="1"/>
    <col min="6" max="15" width="8.7109375" style="2" customWidth="1"/>
    <col min="16" max="17" width="8.7109375" style="1" customWidth="1"/>
    <col min="18" max="18" width="8.7109375" style="3" customWidth="1"/>
    <col min="19" max="28" width="8.7109375" style="1" customWidth="1"/>
    <col min="29" max="16384" width="8.8515625" style="1" customWidth="1"/>
  </cols>
  <sheetData>
    <row r="1" spans="6:15" s="3" customFormat="1" ht="9.75" customHeight="1"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3" ht="11.25" customHeight="1">
      <c r="A2" s="8"/>
      <c r="B2" s="8"/>
      <c r="C2" s="3" t="s">
        <v>0</v>
      </c>
      <c r="D2" s="8"/>
      <c r="E2" s="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1.25" customHeight="1">
      <c r="A3" s="8"/>
      <c r="B3" s="8"/>
      <c r="C3" s="30" t="s">
        <v>103</v>
      </c>
      <c r="D3" s="40" t="s">
        <v>13</v>
      </c>
      <c r="E3" s="8"/>
      <c r="F3" s="36"/>
      <c r="G3" s="36"/>
      <c r="H3" s="36"/>
      <c r="I3" s="36"/>
      <c r="J3" s="36"/>
      <c r="K3" s="36"/>
      <c r="L3" s="36"/>
      <c r="M3" s="36"/>
      <c r="N3" s="36"/>
      <c r="O3" s="36"/>
      <c r="P3" s="3"/>
      <c r="Q3" s="3"/>
      <c r="S3" s="3"/>
      <c r="T3" s="3"/>
      <c r="U3" s="3"/>
      <c r="V3" s="3"/>
      <c r="W3" s="3"/>
    </row>
    <row r="4" spans="1:23" ht="11.25" customHeight="1">
      <c r="A4" s="8"/>
      <c r="B4" s="9"/>
      <c r="C4" s="30" t="s">
        <v>1</v>
      </c>
      <c r="D4" s="41" t="s">
        <v>44</v>
      </c>
      <c r="E4" s="8"/>
      <c r="F4" s="31">
        <v>10</v>
      </c>
      <c r="G4" s="31">
        <v>10</v>
      </c>
      <c r="H4" s="31">
        <v>10</v>
      </c>
      <c r="I4" s="31">
        <v>10</v>
      </c>
      <c r="J4" s="31">
        <v>10</v>
      </c>
      <c r="K4" s="31">
        <v>10</v>
      </c>
      <c r="L4" s="31">
        <v>10</v>
      </c>
      <c r="M4" s="31">
        <v>10</v>
      </c>
      <c r="N4" s="31">
        <v>10</v>
      </c>
      <c r="O4" s="31">
        <v>10</v>
      </c>
      <c r="P4" s="31">
        <v>10</v>
      </c>
      <c r="Q4" s="31">
        <v>10</v>
      </c>
      <c r="R4" s="31">
        <v>10</v>
      </c>
      <c r="S4" s="31">
        <v>10</v>
      </c>
      <c r="T4" s="31">
        <v>10</v>
      </c>
      <c r="U4" s="31">
        <v>10</v>
      </c>
      <c r="V4" s="31">
        <v>10</v>
      </c>
      <c r="W4" s="31">
        <v>10</v>
      </c>
    </row>
    <row r="5" spans="1:23" ht="11.25" customHeight="1">
      <c r="A5" s="8"/>
      <c r="B5" s="9"/>
      <c r="C5" s="20" t="s">
        <v>2</v>
      </c>
      <c r="D5" s="10" t="s">
        <v>3</v>
      </c>
      <c r="E5" s="8"/>
      <c r="F5" s="17">
        <v>45000</v>
      </c>
      <c r="G5" s="17">
        <v>45000</v>
      </c>
      <c r="H5" s="17">
        <v>45000</v>
      </c>
      <c r="I5" s="17">
        <v>45000</v>
      </c>
      <c r="J5" s="17">
        <v>45000</v>
      </c>
      <c r="K5" s="17">
        <v>45000</v>
      </c>
      <c r="L5" s="17">
        <v>45000</v>
      </c>
      <c r="M5" s="17">
        <v>45000</v>
      </c>
      <c r="N5" s="17">
        <v>45000</v>
      </c>
      <c r="O5" s="17">
        <v>45000</v>
      </c>
      <c r="P5" s="17">
        <v>45000</v>
      </c>
      <c r="Q5" s="17">
        <v>45000</v>
      </c>
      <c r="R5" s="17">
        <v>45000</v>
      </c>
      <c r="S5" s="17">
        <v>45000</v>
      </c>
      <c r="T5" s="17">
        <v>45000</v>
      </c>
      <c r="U5" s="17">
        <v>45000</v>
      </c>
      <c r="V5" s="17">
        <v>45000</v>
      </c>
      <c r="W5" s="17">
        <v>45000</v>
      </c>
    </row>
    <row r="6" spans="1:23" ht="11.25" customHeight="1">
      <c r="A6" s="8"/>
      <c r="B6" s="8"/>
      <c r="C6" s="20" t="s">
        <v>4</v>
      </c>
      <c r="D6" s="10" t="s">
        <v>5</v>
      </c>
      <c r="E6" s="8"/>
      <c r="F6" s="21">
        <f>F5/F4</f>
        <v>4500</v>
      </c>
      <c r="G6" s="21">
        <f>G5/G4</f>
        <v>4500</v>
      </c>
      <c r="H6" s="21">
        <f aca="true" t="shared" si="0" ref="H6:W6">H5/H4</f>
        <v>4500</v>
      </c>
      <c r="I6" s="21">
        <f t="shared" si="0"/>
        <v>4500</v>
      </c>
      <c r="J6" s="21">
        <f t="shared" si="0"/>
        <v>4500</v>
      </c>
      <c r="K6" s="21">
        <f t="shared" si="0"/>
        <v>4500</v>
      </c>
      <c r="L6" s="21">
        <f t="shared" si="0"/>
        <v>4500</v>
      </c>
      <c r="M6" s="21">
        <f t="shared" si="0"/>
        <v>4500</v>
      </c>
      <c r="N6" s="21">
        <f t="shared" si="0"/>
        <v>4500</v>
      </c>
      <c r="O6" s="21">
        <f t="shared" si="0"/>
        <v>4500</v>
      </c>
      <c r="P6" s="21">
        <f t="shared" si="0"/>
        <v>4500</v>
      </c>
      <c r="Q6" s="21">
        <f t="shared" si="0"/>
        <v>4500</v>
      </c>
      <c r="R6" s="21">
        <f t="shared" si="0"/>
        <v>4500</v>
      </c>
      <c r="S6" s="21">
        <f t="shared" si="0"/>
        <v>4500</v>
      </c>
      <c r="T6" s="21">
        <f t="shared" si="0"/>
        <v>4500</v>
      </c>
      <c r="U6" s="21">
        <f t="shared" si="0"/>
        <v>4500</v>
      </c>
      <c r="V6" s="21">
        <f t="shared" si="0"/>
        <v>4500</v>
      </c>
      <c r="W6" s="21">
        <f t="shared" si="0"/>
        <v>4500</v>
      </c>
    </row>
    <row r="7" spans="1:23" ht="11.25" customHeight="1">
      <c r="A7" s="8"/>
      <c r="B7" s="9"/>
      <c r="C7" s="20" t="s">
        <v>6</v>
      </c>
      <c r="D7" s="10" t="s">
        <v>7</v>
      </c>
      <c r="E7" s="8"/>
      <c r="F7" s="10">
        <v>11</v>
      </c>
      <c r="G7" s="10">
        <v>11</v>
      </c>
      <c r="H7" s="10">
        <v>11</v>
      </c>
      <c r="I7" s="10">
        <v>11</v>
      </c>
      <c r="J7" s="10">
        <v>11</v>
      </c>
      <c r="K7" s="10">
        <v>11</v>
      </c>
      <c r="L7" s="10">
        <v>11</v>
      </c>
      <c r="M7" s="10">
        <v>11</v>
      </c>
      <c r="N7" s="10">
        <v>11</v>
      </c>
      <c r="O7" s="10">
        <v>11</v>
      </c>
      <c r="P7" s="10">
        <v>11</v>
      </c>
      <c r="Q7" s="10">
        <v>11</v>
      </c>
      <c r="R7" s="10">
        <v>11</v>
      </c>
      <c r="S7" s="10">
        <v>11</v>
      </c>
      <c r="T7" s="10">
        <v>11</v>
      </c>
      <c r="U7" s="10"/>
      <c r="V7" s="10">
        <v>11</v>
      </c>
      <c r="W7" s="10">
        <v>11</v>
      </c>
    </row>
    <row r="8" spans="1:23" ht="11.25" customHeight="1">
      <c r="A8" s="8"/>
      <c r="B8" s="9"/>
      <c r="C8" s="20" t="s">
        <v>101</v>
      </c>
      <c r="D8" s="10" t="s">
        <v>102</v>
      </c>
      <c r="E8" s="8"/>
      <c r="F8" s="13">
        <v>0.666667</v>
      </c>
      <c r="G8" s="13">
        <f>2/3</f>
        <v>0.6666666666666666</v>
      </c>
      <c r="H8" s="13">
        <f aca="true" t="shared" si="1" ref="H8:W8">2/3</f>
        <v>0.6666666666666666</v>
      </c>
      <c r="I8" s="13">
        <f t="shared" si="1"/>
        <v>0.6666666666666666</v>
      </c>
      <c r="J8" s="13">
        <f t="shared" si="1"/>
        <v>0.6666666666666666</v>
      </c>
      <c r="K8" s="13">
        <f t="shared" si="1"/>
        <v>0.6666666666666666</v>
      </c>
      <c r="L8" s="13">
        <f t="shared" si="1"/>
        <v>0.6666666666666666</v>
      </c>
      <c r="M8" s="13">
        <f t="shared" si="1"/>
        <v>0.6666666666666666</v>
      </c>
      <c r="N8" s="13">
        <f t="shared" si="1"/>
        <v>0.6666666666666666</v>
      </c>
      <c r="O8" s="13">
        <f t="shared" si="1"/>
        <v>0.6666666666666666</v>
      </c>
      <c r="P8" s="13">
        <f t="shared" si="1"/>
        <v>0.6666666666666666</v>
      </c>
      <c r="Q8" s="13">
        <f t="shared" si="1"/>
        <v>0.6666666666666666</v>
      </c>
      <c r="R8" s="13">
        <f t="shared" si="1"/>
        <v>0.6666666666666666</v>
      </c>
      <c r="S8" s="13">
        <f t="shared" si="1"/>
        <v>0.6666666666666666</v>
      </c>
      <c r="T8" s="13">
        <f t="shared" si="1"/>
        <v>0.6666666666666666</v>
      </c>
      <c r="U8" s="13">
        <f t="shared" si="1"/>
        <v>0.6666666666666666</v>
      </c>
      <c r="V8" s="13">
        <f t="shared" si="1"/>
        <v>0.6666666666666666</v>
      </c>
      <c r="W8" s="13">
        <f t="shared" si="1"/>
        <v>0.6666666666666666</v>
      </c>
    </row>
    <row r="9" spans="1:23" ht="11.25" customHeight="1">
      <c r="A9" s="8"/>
      <c r="B9" s="9"/>
      <c r="C9" s="20" t="s">
        <v>8</v>
      </c>
      <c r="D9" s="14"/>
      <c r="E9" s="8"/>
      <c r="F9" s="10">
        <v>5</v>
      </c>
      <c r="G9" s="10">
        <v>5</v>
      </c>
      <c r="H9" s="10">
        <v>5</v>
      </c>
      <c r="I9" s="10">
        <v>5</v>
      </c>
      <c r="J9" s="10">
        <v>5</v>
      </c>
      <c r="K9" s="10">
        <v>5</v>
      </c>
      <c r="L9" s="10">
        <v>5</v>
      </c>
      <c r="M9" s="10">
        <v>5</v>
      </c>
      <c r="N9" s="10">
        <v>5</v>
      </c>
      <c r="O9" s="10">
        <v>5</v>
      </c>
      <c r="P9" s="10">
        <v>5</v>
      </c>
      <c r="Q9" s="10">
        <v>5</v>
      </c>
      <c r="R9" s="10">
        <v>5</v>
      </c>
      <c r="S9" s="10">
        <v>5</v>
      </c>
      <c r="T9" s="10">
        <v>5</v>
      </c>
      <c r="U9" s="10">
        <v>5</v>
      </c>
      <c r="V9" s="10">
        <v>5</v>
      </c>
      <c r="W9" s="10">
        <v>5</v>
      </c>
    </row>
    <row r="10" spans="1:23" ht="11.25" customHeight="1">
      <c r="A10" s="8"/>
      <c r="B10" s="9"/>
      <c r="C10" s="20" t="s">
        <v>9</v>
      </c>
      <c r="D10" s="14"/>
      <c r="E10" s="8"/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  <c r="K10" s="10" t="s">
        <v>10</v>
      </c>
      <c r="L10" s="10" t="s">
        <v>10</v>
      </c>
      <c r="M10" s="10" t="s">
        <v>10</v>
      </c>
      <c r="N10" s="10" t="s">
        <v>10</v>
      </c>
      <c r="O10" s="10" t="s">
        <v>10</v>
      </c>
      <c r="P10" s="10" t="s">
        <v>10</v>
      </c>
      <c r="Q10" s="10" t="s">
        <v>10</v>
      </c>
      <c r="R10" s="10" t="s">
        <v>10</v>
      </c>
      <c r="S10" s="10" t="s">
        <v>10</v>
      </c>
      <c r="T10" s="10" t="s">
        <v>10</v>
      </c>
      <c r="U10" s="10" t="s">
        <v>10</v>
      </c>
      <c r="V10" s="10" t="s">
        <v>10</v>
      </c>
      <c r="W10" s="10" t="s">
        <v>10</v>
      </c>
    </row>
    <row r="11" spans="1:23" ht="11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1.25" customHeight="1">
      <c r="A12" s="8"/>
      <c r="B12" s="8"/>
      <c r="C12" s="29" t="s">
        <v>11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1.25" customHeight="1">
      <c r="A13" s="8"/>
      <c r="B13" s="9"/>
      <c r="C13" s="18" t="s">
        <v>12</v>
      </c>
      <c r="D13" s="38" t="s">
        <v>13</v>
      </c>
      <c r="E13" s="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1.25" customHeight="1">
      <c r="A14" s="8"/>
      <c r="B14" s="9"/>
      <c r="C14" s="18" t="s">
        <v>14</v>
      </c>
      <c r="D14" s="38" t="s">
        <v>13</v>
      </c>
      <c r="E14" s="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1.25" customHeight="1">
      <c r="A15" s="8"/>
      <c r="B15" s="10">
        <v>1</v>
      </c>
      <c r="C15" s="18" t="s">
        <v>15</v>
      </c>
      <c r="D15" s="38" t="s">
        <v>13</v>
      </c>
      <c r="E15" s="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1.25" customHeight="1">
      <c r="A16" s="8"/>
      <c r="B16" s="10">
        <v>2</v>
      </c>
      <c r="C16" s="18" t="s">
        <v>16</v>
      </c>
      <c r="D16" s="38" t="s">
        <v>17</v>
      </c>
      <c r="E16" s="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1.25" customHeight="1">
      <c r="A17" s="8"/>
      <c r="B17" s="8"/>
      <c r="C17" s="14" t="s">
        <v>18</v>
      </c>
      <c r="D17" s="10" t="s">
        <v>19</v>
      </c>
      <c r="E17" s="8"/>
      <c r="F17" s="34">
        <f>F5*F15*SIN(F16*3.14159/180)</f>
        <v>0</v>
      </c>
      <c r="G17" s="34">
        <f>G5*G15*SIN(G16*3.14159/180)</f>
        <v>0</v>
      </c>
      <c r="H17" s="34">
        <f aca="true" t="shared" si="2" ref="H17:W17">H5*H15*SIN(H16*3.14159/180)</f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  <c r="O17" s="34">
        <f t="shared" si="2"/>
        <v>0</v>
      </c>
      <c r="P17" s="34">
        <f t="shared" si="2"/>
        <v>0</v>
      </c>
      <c r="Q17" s="34">
        <f t="shared" si="2"/>
        <v>0</v>
      </c>
      <c r="R17" s="34">
        <f t="shared" si="2"/>
        <v>0</v>
      </c>
      <c r="S17" s="34">
        <f t="shared" si="2"/>
        <v>0</v>
      </c>
      <c r="T17" s="34">
        <f t="shared" si="2"/>
        <v>0</v>
      </c>
      <c r="U17" s="34">
        <f t="shared" si="2"/>
        <v>0</v>
      </c>
      <c r="V17" s="34">
        <f t="shared" si="2"/>
        <v>0</v>
      </c>
      <c r="W17" s="34">
        <f t="shared" si="2"/>
        <v>0</v>
      </c>
    </row>
    <row r="18" spans="1:23" ht="11.25" customHeight="1">
      <c r="A18" s="8"/>
      <c r="B18" s="8"/>
      <c r="C18" s="14" t="s">
        <v>20</v>
      </c>
      <c r="D18" s="10" t="s">
        <v>19</v>
      </c>
      <c r="E18" s="8"/>
      <c r="F18" s="34">
        <f>F17</f>
        <v>0</v>
      </c>
      <c r="G18" s="34">
        <f>G17</f>
        <v>0</v>
      </c>
      <c r="H18" s="34">
        <f aca="true" t="shared" si="3" ref="H18:W18">H17</f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4">
        <f t="shared" si="3"/>
        <v>0</v>
      </c>
      <c r="Q18" s="34">
        <f t="shared" si="3"/>
        <v>0</v>
      </c>
      <c r="R18" s="34">
        <f t="shared" si="3"/>
        <v>0</v>
      </c>
      <c r="S18" s="34">
        <f t="shared" si="3"/>
        <v>0</v>
      </c>
      <c r="T18" s="34">
        <f t="shared" si="3"/>
        <v>0</v>
      </c>
      <c r="U18" s="34">
        <f t="shared" si="3"/>
        <v>0</v>
      </c>
      <c r="V18" s="34">
        <f t="shared" si="3"/>
        <v>0</v>
      </c>
      <c r="W18" s="34">
        <f t="shared" si="3"/>
        <v>0</v>
      </c>
    </row>
    <row r="19" spans="1:23" ht="11.25" customHeight="1">
      <c r="A19" s="8"/>
      <c r="B19" s="10">
        <v>3</v>
      </c>
      <c r="C19" s="18" t="s">
        <v>21</v>
      </c>
      <c r="D19" s="38" t="s">
        <v>22</v>
      </c>
      <c r="E19" s="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1.25" customHeight="1">
      <c r="A20" s="8"/>
      <c r="B20" s="8"/>
      <c r="C20" s="14" t="s">
        <v>23</v>
      </c>
      <c r="D20" s="10" t="s">
        <v>24</v>
      </c>
      <c r="E20" s="8"/>
      <c r="F20" s="34" t="e">
        <f>F17/F19</f>
        <v>#DIV/0!</v>
      </c>
      <c r="G20" s="34" t="e">
        <f>G17/G19</f>
        <v>#DIV/0!</v>
      </c>
      <c r="H20" s="34" t="e">
        <f aca="true" t="shared" si="4" ref="H20:W20">H17/H19</f>
        <v>#DIV/0!</v>
      </c>
      <c r="I20" s="34" t="e">
        <f t="shared" si="4"/>
        <v>#DIV/0!</v>
      </c>
      <c r="J20" s="34" t="e">
        <f t="shared" si="4"/>
        <v>#DIV/0!</v>
      </c>
      <c r="K20" s="34" t="e">
        <f t="shared" si="4"/>
        <v>#DIV/0!</v>
      </c>
      <c r="L20" s="34" t="e">
        <f t="shared" si="4"/>
        <v>#DIV/0!</v>
      </c>
      <c r="M20" s="34" t="e">
        <f t="shared" si="4"/>
        <v>#DIV/0!</v>
      </c>
      <c r="N20" s="34" t="e">
        <f t="shared" si="4"/>
        <v>#DIV/0!</v>
      </c>
      <c r="O20" s="34" t="e">
        <f t="shared" si="4"/>
        <v>#DIV/0!</v>
      </c>
      <c r="P20" s="34" t="e">
        <f t="shared" si="4"/>
        <v>#DIV/0!</v>
      </c>
      <c r="Q20" s="34" t="e">
        <f t="shared" si="4"/>
        <v>#DIV/0!</v>
      </c>
      <c r="R20" s="34" t="e">
        <f t="shared" si="4"/>
        <v>#DIV/0!</v>
      </c>
      <c r="S20" s="34" t="e">
        <f t="shared" si="4"/>
        <v>#DIV/0!</v>
      </c>
      <c r="T20" s="34" t="e">
        <f t="shared" si="4"/>
        <v>#DIV/0!</v>
      </c>
      <c r="U20" s="34" t="e">
        <f t="shared" si="4"/>
        <v>#DIV/0!</v>
      </c>
      <c r="V20" s="34" t="e">
        <f t="shared" si="4"/>
        <v>#DIV/0!</v>
      </c>
      <c r="W20" s="34" t="e">
        <f t="shared" si="4"/>
        <v>#DIV/0!</v>
      </c>
    </row>
    <row r="21" spans="1:23" ht="11.25" customHeight="1">
      <c r="A21" s="8"/>
      <c r="B21" s="8"/>
      <c r="C21" s="14" t="s">
        <v>25</v>
      </c>
      <c r="D21" s="10" t="s">
        <v>26</v>
      </c>
      <c r="E21" s="8"/>
      <c r="F21" s="12" t="e">
        <f>F20*F19/1000/3600*F7*4</f>
        <v>#DIV/0!</v>
      </c>
      <c r="G21" s="12" t="e">
        <f>G20*G19/1000/3600*G7*4</f>
        <v>#DIV/0!</v>
      </c>
      <c r="H21" s="12" t="e">
        <f aca="true" t="shared" si="5" ref="H21:W21">H20*H19/1000/3600*H7*4</f>
        <v>#DIV/0!</v>
      </c>
      <c r="I21" s="12" t="e">
        <f t="shared" si="5"/>
        <v>#DIV/0!</v>
      </c>
      <c r="J21" s="12" t="e">
        <f t="shared" si="5"/>
        <v>#DIV/0!</v>
      </c>
      <c r="K21" s="12" t="e">
        <f t="shared" si="5"/>
        <v>#DIV/0!</v>
      </c>
      <c r="L21" s="12" t="e">
        <f t="shared" si="5"/>
        <v>#DIV/0!</v>
      </c>
      <c r="M21" s="12" t="e">
        <f t="shared" si="5"/>
        <v>#DIV/0!</v>
      </c>
      <c r="N21" s="12" t="e">
        <f t="shared" si="5"/>
        <v>#DIV/0!</v>
      </c>
      <c r="O21" s="12" t="e">
        <f t="shared" si="5"/>
        <v>#DIV/0!</v>
      </c>
      <c r="P21" s="12" t="e">
        <f t="shared" si="5"/>
        <v>#DIV/0!</v>
      </c>
      <c r="Q21" s="12" t="e">
        <f t="shared" si="5"/>
        <v>#DIV/0!</v>
      </c>
      <c r="R21" s="12" t="e">
        <f t="shared" si="5"/>
        <v>#DIV/0!</v>
      </c>
      <c r="S21" s="12" t="e">
        <f t="shared" si="5"/>
        <v>#DIV/0!</v>
      </c>
      <c r="T21" s="12" t="e">
        <f t="shared" si="5"/>
        <v>#DIV/0!</v>
      </c>
      <c r="U21" s="12" t="e">
        <f t="shared" si="5"/>
        <v>#DIV/0!</v>
      </c>
      <c r="V21" s="12" t="e">
        <f t="shared" si="5"/>
        <v>#DIV/0!</v>
      </c>
      <c r="W21" s="12" t="e">
        <f t="shared" si="5"/>
        <v>#DIV/0!</v>
      </c>
    </row>
    <row r="22" spans="1:23" ht="11.25" customHeight="1">
      <c r="A22" s="8"/>
      <c r="B22" s="8"/>
      <c r="C22" s="14" t="s">
        <v>27</v>
      </c>
      <c r="D22" s="10" t="s">
        <v>13</v>
      </c>
      <c r="E22" s="8"/>
      <c r="F22" s="11">
        <f aca="true" t="shared" si="6" ref="F22:P22">F3-F13-F14-F15</f>
        <v>0</v>
      </c>
      <c r="G22" s="11">
        <f t="shared" si="6"/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11">
        <f t="shared" si="6"/>
        <v>0</v>
      </c>
      <c r="L22" s="11">
        <f t="shared" si="6"/>
        <v>0</v>
      </c>
      <c r="M22" s="11">
        <f t="shared" si="6"/>
        <v>0</v>
      </c>
      <c r="N22" s="11">
        <f t="shared" si="6"/>
        <v>0</v>
      </c>
      <c r="O22" s="11">
        <f t="shared" si="6"/>
        <v>0</v>
      </c>
      <c r="P22" s="11">
        <f t="shared" si="6"/>
        <v>0</v>
      </c>
      <c r="Q22" s="11">
        <f aca="true" t="shared" si="7" ref="Q22:W22">Q3-Q13-Q14-Q15</f>
        <v>0</v>
      </c>
      <c r="R22" s="11">
        <f t="shared" si="7"/>
        <v>0</v>
      </c>
      <c r="S22" s="11">
        <f t="shared" si="7"/>
        <v>0</v>
      </c>
      <c r="T22" s="11">
        <f t="shared" si="7"/>
        <v>0</v>
      </c>
      <c r="U22" s="11">
        <f t="shared" si="7"/>
        <v>0</v>
      </c>
      <c r="V22" s="11">
        <f t="shared" si="7"/>
        <v>0</v>
      </c>
      <c r="W22" s="11">
        <f t="shared" si="7"/>
        <v>0</v>
      </c>
    </row>
    <row r="23" spans="1:23" ht="11.25" customHeight="1">
      <c r="A23" s="8"/>
      <c r="B23" s="8"/>
      <c r="C23" s="34" t="s">
        <v>28</v>
      </c>
      <c r="D23" s="10" t="s">
        <v>29</v>
      </c>
      <c r="E23" s="8"/>
      <c r="F23" s="11" t="e">
        <f>F18*F8/F22</f>
        <v>#DIV/0!</v>
      </c>
      <c r="G23" s="11" t="e">
        <f>G18*G8/G22</f>
        <v>#DIV/0!</v>
      </c>
      <c r="H23" s="11" t="e">
        <f aca="true" t="shared" si="8" ref="H23:W23">H18*H8/H22</f>
        <v>#DIV/0!</v>
      </c>
      <c r="I23" s="11" t="e">
        <f t="shared" si="8"/>
        <v>#DIV/0!</v>
      </c>
      <c r="J23" s="11" t="e">
        <f t="shared" si="8"/>
        <v>#DIV/0!</v>
      </c>
      <c r="K23" s="11" t="e">
        <f t="shared" si="8"/>
        <v>#DIV/0!</v>
      </c>
      <c r="L23" s="11" t="e">
        <f t="shared" si="8"/>
        <v>#DIV/0!</v>
      </c>
      <c r="M23" s="11" t="e">
        <f t="shared" si="8"/>
        <v>#DIV/0!</v>
      </c>
      <c r="N23" s="11" t="e">
        <f t="shared" si="8"/>
        <v>#DIV/0!</v>
      </c>
      <c r="O23" s="11" t="e">
        <f t="shared" si="8"/>
        <v>#DIV/0!</v>
      </c>
      <c r="P23" s="11" t="e">
        <f t="shared" si="8"/>
        <v>#DIV/0!</v>
      </c>
      <c r="Q23" s="11" t="e">
        <f t="shared" si="8"/>
        <v>#DIV/0!</v>
      </c>
      <c r="R23" s="11" t="e">
        <f t="shared" si="8"/>
        <v>#DIV/0!</v>
      </c>
      <c r="S23" s="11" t="e">
        <f t="shared" si="8"/>
        <v>#DIV/0!</v>
      </c>
      <c r="T23" s="11" t="e">
        <f t="shared" si="8"/>
        <v>#DIV/0!</v>
      </c>
      <c r="U23" s="11" t="e">
        <f t="shared" si="8"/>
        <v>#DIV/0!</v>
      </c>
      <c r="V23" s="11" t="e">
        <f t="shared" si="8"/>
        <v>#DIV/0!</v>
      </c>
      <c r="W23" s="11" t="e">
        <f t="shared" si="8"/>
        <v>#DIV/0!</v>
      </c>
    </row>
    <row r="24" spans="1:34" ht="11.25" customHeight="1">
      <c r="A24" s="8"/>
      <c r="B24" s="6"/>
      <c r="C24" s="4"/>
      <c r="D24" s="6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1.25" customHeight="1">
      <c r="A25" s="8"/>
      <c r="B25" s="9"/>
      <c r="C25" s="15" t="s">
        <v>30</v>
      </c>
      <c r="D25" s="6"/>
      <c r="E25" s="8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11.25" customHeight="1">
      <c r="A26" s="8"/>
      <c r="B26" s="9"/>
      <c r="C26" s="15" t="s">
        <v>31</v>
      </c>
      <c r="D26" s="6"/>
      <c r="E26" s="8"/>
      <c r="F26" s="16">
        <v>5</v>
      </c>
      <c r="G26" s="16">
        <v>4</v>
      </c>
      <c r="H26" s="16">
        <v>4</v>
      </c>
      <c r="I26" s="16">
        <v>4</v>
      </c>
      <c r="J26" s="16">
        <v>4</v>
      </c>
      <c r="K26" s="16">
        <v>4</v>
      </c>
      <c r="L26" s="16">
        <v>4</v>
      </c>
      <c r="M26" s="16">
        <v>4</v>
      </c>
      <c r="N26" s="16">
        <v>4</v>
      </c>
      <c r="O26" s="16">
        <v>4</v>
      </c>
      <c r="P26" s="16">
        <v>4</v>
      </c>
      <c r="Q26" s="16">
        <v>4</v>
      </c>
      <c r="R26" s="16">
        <v>4</v>
      </c>
      <c r="S26" s="16">
        <v>4</v>
      </c>
      <c r="T26" s="16">
        <v>4</v>
      </c>
      <c r="U26" s="16">
        <v>4</v>
      </c>
      <c r="V26" s="16">
        <v>4</v>
      </c>
      <c r="W26" s="16">
        <v>4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11.25" customHeight="1">
      <c r="A27" s="6"/>
      <c r="B27" s="10" t="s">
        <v>32</v>
      </c>
      <c r="C27" s="18" t="s">
        <v>33</v>
      </c>
      <c r="D27" s="38" t="s">
        <v>13</v>
      </c>
      <c r="E27" s="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1.25" customHeight="1">
      <c r="A28" s="6"/>
      <c r="B28" s="8"/>
      <c r="C28" s="14" t="s">
        <v>34</v>
      </c>
      <c r="D28" s="10" t="s">
        <v>19</v>
      </c>
      <c r="E28" s="6"/>
      <c r="F28" s="34" t="e">
        <f>F18-(F23*F27)</f>
        <v>#DIV/0!</v>
      </c>
      <c r="G28" s="34" t="e">
        <f>G18-(G23*G27)</f>
        <v>#DIV/0!</v>
      </c>
      <c r="H28" s="34" t="e">
        <f aca="true" t="shared" si="9" ref="H28:W28">H18-(H23*H27)</f>
        <v>#DIV/0!</v>
      </c>
      <c r="I28" s="34" t="e">
        <f t="shared" si="9"/>
        <v>#DIV/0!</v>
      </c>
      <c r="J28" s="34" t="e">
        <f t="shared" si="9"/>
        <v>#DIV/0!</v>
      </c>
      <c r="K28" s="34" t="e">
        <f t="shared" si="9"/>
        <v>#DIV/0!</v>
      </c>
      <c r="L28" s="34" t="e">
        <f t="shared" si="9"/>
        <v>#DIV/0!</v>
      </c>
      <c r="M28" s="34" t="e">
        <f t="shared" si="9"/>
        <v>#DIV/0!</v>
      </c>
      <c r="N28" s="34" t="e">
        <f t="shared" si="9"/>
        <v>#DIV/0!</v>
      </c>
      <c r="O28" s="34" t="e">
        <f t="shared" si="9"/>
        <v>#DIV/0!</v>
      </c>
      <c r="P28" s="34" t="e">
        <f t="shared" si="9"/>
        <v>#DIV/0!</v>
      </c>
      <c r="Q28" s="34" t="e">
        <f t="shared" si="9"/>
        <v>#DIV/0!</v>
      </c>
      <c r="R28" s="34" t="e">
        <f t="shared" si="9"/>
        <v>#DIV/0!</v>
      </c>
      <c r="S28" s="34" t="e">
        <f t="shared" si="9"/>
        <v>#DIV/0!</v>
      </c>
      <c r="T28" s="34" t="e">
        <f t="shared" si="9"/>
        <v>#DIV/0!</v>
      </c>
      <c r="U28" s="34" t="e">
        <f t="shared" si="9"/>
        <v>#DIV/0!</v>
      </c>
      <c r="V28" s="34" t="e">
        <f t="shared" si="9"/>
        <v>#DIV/0!</v>
      </c>
      <c r="W28" s="34" t="e">
        <f t="shared" si="9"/>
        <v>#DIV/0!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11.25" customHeight="1">
      <c r="A29" s="6"/>
      <c r="B29" s="10" t="s">
        <v>35</v>
      </c>
      <c r="C29" s="18" t="s">
        <v>36</v>
      </c>
      <c r="D29" s="38" t="s">
        <v>13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1.25" customHeight="1">
      <c r="A30" s="6"/>
      <c r="B30" s="8"/>
      <c r="C30" s="14" t="s">
        <v>37</v>
      </c>
      <c r="D30" s="10" t="s">
        <v>19</v>
      </c>
      <c r="E30" s="6"/>
      <c r="F30" s="34">
        <f aca="true" t="shared" si="10" ref="F30:W30">$F$5*F29</f>
        <v>0</v>
      </c>
      <c r="G30" s="34">
        <f t="shared" si="10"/>
        <v>0</v>
      </c>
      <c r="H30" s="34">
        <f t="shared" si="10"/>
        <v>0</v>
      </c>
      <c r="I30" s="34">
        <f t="shared" si="10"/>
        <v>0</v>
      </c>
      <c r="J30" s="34">
        <f t="shared" si="10"/>
        <v>0</v>
      </c>
      <c r="K30" s="34">
        <f t="shared" si="10"/>
        <v>0</v>
      </c>
      <c r="L30" s="34">
        <f t="shared" si="10"/>
        <v>0</v>
      </c>
      <c r="M30" s="34">
        <f t="shared" si="10"/>
        <v>0</v>
      </c>
      <c r="N30" s="34">
        <f t="shared" si="10"/>
        <v>0</v>
      </c>
      <c r="O30" s="34">
        <f t="shared" si="10"/>
        <v>0</v>
      </c>
      <c r="P30" s="34">
        <f t="shared" si="10"/>
        <v>0</v>
      </c>
      <c r="Q30" s="34">
        <f t="shared" si="10"/>
        <v>0</v>
      </c>
      <c r="R30" s="34">
        <f t="shared" si="10"/>
        <v>0</v>
      </c>
      <c r="S30" s="34">
        <f t="shared" si="10"/>
        <v>0</v>
      </c>
      <c r="T30" s="34">
        <f t="shared" si="10"/>
        <v>0</v>
      </c>
      <c r="U30" s="34">
        <f t="shared" si="10"/>
        <v>0</v>
      </c>
      <c r="V30" s="34">
        <f t="shared" si="10"/>
        <v>0</v>
      </c>
      <c r="W30" s="34">
        <f t="shared" si="10"/>
        <v>0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1.25" customHeight="1">
      <c r="A31" s="6"/>
      <c r="B31" s="8"/>
      <c r="C31" s="14" t="s">
        <v>38</v>
      </c>
      <c r="D31" s="10" t="s">
        <v>19</v>
      </c>
      <c r="E31" s="6"/>
      <c r="F31" s="34" t="e">
        <f>F28-F30</f>
        <v>#DIV/0!</v>
      </c>
      <c r="G31" s="34" t="e">
        <f>G28-G30</f>
        <v>#DIV/0!</v>
      </c>
      <c r="H31" s="34" t="e">
        <f aca="true" t="shared" si="11" ref="H31:W31">H28-H30</f>
        <v>#DIV/0!</v>
      </c>
      <c r="I31" s="34" t="e">
        <f t="shared" si="11"/>
        <v>#DIV/0!</v>
      </c>
      <c r="J31" s="34" t="e">
        <f t="shared" si="11"/>
        <v>#DIV/0!</v>
      </c>
      <c r="K31" s="34" t="e">
        <f t="shared" si="11"/>
        <v>#DIV/0!</v>
      </c>
      <c r="L31" s="34" t="e">
        <f t="shared" si="11"/>
        <v>#DIV/0!</v>
      </c>
      <c r="M31" s="34" t="e">
        <f t="shared" si="11"/>
        <v>#DIV/0!</v>
      </c>
      <c r="N31" s="34" t="e">
        <f t="shared" si="11"/>
        <v>#DIV/0!</v>
      </c>
      <c r="O31" s="34" t="e">
        <f t="shared" si="11"/>
        <v>#DIV/0!</v>
      </c>
      <c r="P31" s="34" t="e">
        <f t="shared" si="11"/>
        <v>#DIV/0!</v>
      </c>
      <c r="Q31" s="34" t="e">
        <f t="shared" si="11"/>
        <v>#DIV/0!</v>
      </c>
      <c r="R31" s="34" t="e">
        <f t="shared" si="11"/>
        <v>#DIV/0!</v>
      </c>
      <c r="S31" s="34" t="e">
        <f t="shared" si="11"/>
        <v>#DIV/0!</v>
      </c>
      <c r="T31" s="34" t="e">
        <f t="shared" si="11"/>
        <v>#DIV/0!</v>
      </c>
      <c r="U31" s="34" t="e">
        <f t="shared" si="11"/>
        <v>#DIV/0!</v>
      </c>
      <c r="V31" s="34" t="e">
        <f t="shared" si="11"/>
        <v>#DIV/0!</v>
      </c>
      <c r="W31" s="34" t="e">
        <f t="shared" si="11"/>
        <v>#DIV/0!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1.25" customHeight="1">
      <c r="A32" s="6"/>
      <c r="B32" s="8"/>
      <c r="C32" s="14" t="s">
        <v>39</v>
      </c>
      <c r="D32" s="10" t="s">
        <v>40</v>
      </c>
      <c r="E32" s="6"/>
      <c r="F32" s="11" t="e">
        <f aca="true" t="shared" si="12" ref="F32:W32">SQRT(2*F31/$F$6)</f>
        <v>#DIV/0!</v>
      </c>
      <c r="G32" s="11" t="e">
        <f t="shared" si="12"/>
        <v>#DIV/0!</v>
      </c>
      <c r="H32" s="11" t="e">
        <f t="shared" si="12"/>
        <v>#DIV/0!</v>
      </c>
      <c r="I32" s="11" t="e">
        <f t="shared" si="12"/>
        <v>#DIV/0!</v>
      </c>
      <c r="J32" s="11" t="e">
        <f t="shared" si="12"/>
        <v>#DIV/0!</v>
      </c>
      <c r="K32" s="11" t="e">
        <f t="shared" si="12"/>
        <v>#DIV/0!</v>
      </c>
      <c r="L32" s="11" t="e">
        <f t="shared" si="12"/>
        <v>#DIV/0!</v>
      </c>
      <c r="M32" s="11" t="e">
        <f t="shared" si="12"/>
        <v>#DIV/0!</v>
      </c>
      <c r="N32" s="11" t="e">
        <f t="shared" si="12"/>
        <v>#DIV/0!</v>
      </c>
      <c r="O32" s="11" t="e">
        <f t="shared" si="12"/>
        <v>#DIV/0!</v>
      </c>
      <c r="P32" s="11" t="e">
        <f t="shared" si="12"/>
        <v>#DIV/0!</v>
      </c>
      <c r="Q32" s="11" t="e">
        <f t="shared" si="12"/>
        <v>#DIV/0!</v>
      </c>
      <c r="R32" s="11" t="e">
        <f t="shared" si="12"/>
        <v>#DIV/0!</v>
      </c>
      <c r="S32" s="11" t="e">
        <f t="shared" si="12"/>
        <v>#DIV/0!</v>
      </c>
      <c r="T32" s="11" t="e">
        <f t="shared" si="12"/>
        <v>#DIV/0!</v>
      </c>
      <c r="U32" s="11" t="e">
        <f t="shared" si="12"/>
        <v>#DIV/0!</v>
      </c>
      <c r="V32" s="11" t="e">
        <f t="shared" si="12"/>
        <v>#DIV/0!</v>
      </c>
      <c r="W32" s="11" t="e">
        <f t="shared" si="12"/>
        <v>#DIV/0!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ht="11.25" customHeight="1">
      <c r="A33" s="6"/>
      <c r="B33" s="10" t="s">
        <v>41</v>
      </c>
      <c r="C33" s="18" t="s">
        <v>42</v>
      </c>
      <c r="D33" s="38" t="s">
        <v>13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11.25" customHeight="1">
      <c r="A34" s="6"/>
      <c r="B34" s="8"/>
      <c r="C34" s="14" t="s">
        <v>43</v>
      </c>
      <c r="D34" s="10" t="s">
        <v>44</v>
      </c>
      <c r="E34" s="6"/>
      <c r="F34" s="12" t="e">
        <f>F32^2/F33</f>
        <v>#DIV/0!</v>
      </c>
      <c r="G34" s="12" t="e">
        <f>G32^2/G33</f>
        <v>#DIV/0!</v>
      </c>
      <c r="H34" s="12" t="e">
        <f aca="true" t="shared" si="13" ref="H34:W34">H32^2/H33</f>
        <v>#DIV/0!</v>
      </c>
      <c r="I34" s="12" t="e">
        <f t="shared" si="13"/>
        <v>#DIV/0!</v>
      </c>
      <c r="J34" s="12" t="e">
        <f t="shared" si="13"/>
        <v>#DIV/0!</v>
      </c>
      <c r="K34" s="12" t="e">
        <f t="shared" si="13"/>
        <v>#DIV/0!</v>
      </c>
      <c r="L34" s="12" t="e">
        <f t="shared" si="13"/>
        <v>#DIV/0!</v>
      </c>
      <c r="M34" s="12" t="e">
        <f t="shared" si="13"/>
        <v>#DIV/0!</v>
      </c>
      <c r="N34" s="12" t="e">
        <f t="shared" si="13"/>
        <v>#DIV/0!</v>
      </c>
      <c r="O34" s="12" t="e">
        <f t="shared" si="13"/>
        <v>#DIV/0!</v>
      </c>
      <c r="P34" s="12" t="e">
        <f t="shared" si="13"/>
        <v>#DIV/0!</v>
      </c>
      <c r="Q34" s="12" t="e">
        <f t="shared" si="13"/>
        <v>#DIV/0!</v>
      </c>
      <c r="R34" s="12" t="e">
        <f t="shared" si="13"/>
        <v>#DIV/0!</v>
      </c>
      <c r="S34" s="12" t="e">
        <f t="shared" si="13"/>
        <v>#DIV/0!</v>
      </c>
      <c r="T34" s="12" t="e">
        <f t="shared" si="13"/>
        <v>#DIV/0!</v>
      </c>
      <c r="U34" s="12" t="e">
        <f t="shared" si="13"/>
        <v>#DIV/0!</v>
      </c>
      <c r="V34" s="12" t="e">
        <f t="shared" si="13"/>
        <v>#DIV/0!</v>
      </c>
      <c r="W34" s="12" t="e">
        <f t="shared" si="13"/>
        <v>#DIV/0!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1.25" customHeight="1">
      <c r="A35" s="6"/>
      <c r="B35" s="10" t="s">
        <v>45</v>
      </c>
      <c r="C35" s="14" t="s">
        <v>46</v>
      </c>
      <c r="D35" s="6"/>
      <c r="E35" s="6"/>
      <c r="F35" s="13" t="e">
        <f>IF(AND(F34&gt;F25*F4,F34&lt;F26*F4),"***ok***","***error***")</f>
        <v>#DIV/0!</v>
      </c>
      <c r="G35" s="13" t="e">
        <f>IF(AND(G34&gt;G25*G4,G34&lt;G26*G4),"***ok***","***error***")</f>
        <v>#DIV/0!</v>
      </c>
      <c r="H35" s="13" t="e">
        <f aca="true" t="shared" si="14" ref="H35:W35">IF(AND(H34&gt;H25*H4,H34&lt;H26*H4),"***ok***","***error***")</f>
        <v>#DIV/0!</v>
      </c>
      <c r="I35" s="13" t="e">
        <f t="shared" si="14"/>
        <v>#DIV/0!</v>
      </c>
      <c r="J35" s="13" t="e">
        <f t="shared" si="14"/>
        <v>#DIV/0!</v>
      </c>
      <c r="K35" s="13" t="e">
        <f t="shared" si="14"/>
        <v>#DIV/0!</v>
      </c>
      <c r="L35" s="13" t="e">
        <f t="shared" si="14"/>
        <v>#DIV/0!</v>
      </c>
      <c r="M35" s="13" t="e">
        <f t="shared" si="14"/>
        <v>#DIV/0!</v>
      </c>
      <c r="N35" s="13" t="e">
        <f t="shared" si="14"/>
        <v>#DIV/0!</v>
      </c>
      <c r="O35" s="13" t="e">
        <f t="shared" si="14"/>
        <v>#DIV/0!</v>
      </c>
      <c r="P35" s="13" t="e">
        <f t="shared" si="14"/>
        <v>#DIV/0!</v>
      </c>
      <c r="Q35" s="13" t="e">
        <f t="shared" si="14"/>
        <v>#DIV/0!</v>
      </c>
      <c r="R35" s="13" t="e">
        <f t="shared" si="14"/>
        <v>#DIV/0!</v>
      </c>
      <c r="S35" s="13" t="e">
        <f t="shared" si="14"/>
        <v>#DIV/0!</v>
      </c>
      <c r="T35" s="13" t="e">
        <f t="shared" si="14"/>
        <v>#DIV/0!</v>
      </c>
      <c r="U35" s="13" t="e">
        <f t="shared" si="14"/>
        <v>#DIV/0!</v>
      </c>
      <c r="V35" s="13" t="e">
        <f t="shared" si="14"/>
        <v>#DIV/0!</v>
      </c>
      <c r="W35" s="13" t="e">
        <f t="shared" si="14"/>
        <v>#DIV/0!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ht="11.25" customHeight="1">
      <c r="A36" s="6"/>
      <c r="B36" s="4"/>
      <c r="C36" s="4"/>
      <c r="D36" s="6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ht="11.25" customHeight="1">
      <c r="A37" s="6"/>
      <c r="B37" s="9"/>
      <c r="C37" s="15" t="s">
        <v>30</v>
      </c>
      <c r="D37" s="6"/>
      <c r="E37" s="6"/>
      <c r="F37" s="23">
        <v>0</v>
      </c>
      <c r="G37" s="23">
        <v>0</v>
      </c>
      <c r="H37" s="23">
        <v>1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1</v>
      </c>
      <c r="V37" s="23">
        <v>0</v>
      </c>
      <c r="W37" s="23">
        <v>0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ht="11.25" customHeight="1">
      <c r="A38" s="6"/>
      <c r="B38" s="9"/>
      <c r="C38" s="15" t="s">
        <v>31</v>
      </c>
      <c r="D38" s="6"/>
      <c r="E38" s="6"/>
      <c r="F38" s="23">
        <v>4</v>
      </c>
      <c r="G38" s="23">
        <v>1</v>
      </c>
      <c r="H38" s="23">
        <v>6</v>
      </c>
      <c r="I38" s="23">
        <v>1</v>
      </c>
      <c r="J38" s="23">
        <v>1</v>
      </c>
      <c r="K38" s="23">
        <v>1</v>
      </c>
      <c r="L38" s="23">
        <v>5</v>
      </c>
      <c r="M38" s="23">
        <v>1</v>
      </c>
      <c r="N38" s="23">
        <v>1</v>
      </c>
      <c r="O38" s="23">
        <v>4</v>
      </c>
      <c r="P38" s="23">
        <v>1</v>
      </c>
      <c r="Q38" s="23">
        <v>1</v>
      </c>
      <c r="R38" s="23">
        <v>1</v>
      </c>
      <c r="S38" s="23">
        <v>1</v>
      </c>
      <c r="T38" s="23">
        <v>1</v>
      </c>
      <c r="U38" s="23">
        <v>6</v>
      </c>
      <c r="V38" s="23">
        <v>1</v>
      </c>
      <c r="W38" s="23">
        <v>1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ht="11.25" customHeight="1">
      <c r="A39" s="6"/>
      <c r="B39" s="10" t="s">
        <v>47</v>
      </c>
      <c r="C39" s="18" t="s">
        <v>33</v>
      </c>
      <c r="D39" s="38" t="s">
        <v>13</v>
      </c>
      <c r="E39" s="6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11.25" customHeight="1">
      <c r="A40" s="6"/>
      <c r="B40" s="8"/>
      <c r="C40" s="14" t="s">
        <v>48</v>
      </c>
      <c r="D40" s="10" t="s">
        <v>19</v>
      </c>
      <c r="E40" s="6"/>
      <c r="F40" s="34" t="e">
        <f>F28-(F23*F39)</f>
        <v>#DIV/0!</v>
      </c>
      <c r="G40" s="34" t="e">
        <f>G28-(G23*G39)</f>
        <v>#DIV/0!</v>
      </c>
      <c r="H40" s="34" t="e">
        <f aca="true" t="shared" si="15" ref="H40:W40">H28-(H23*H39)</f>
        <v>#DIV/0!</v>
      </c>
      <c r="I40" s="34" t="e">
        <f t="shared" si="15"/>
        <v>#DIV/0!</v>
      </c>
      <c r="J40" s="34" t="e">
        <f t="shared" si="15"/>
        <v>#DIV/0!</v>
      </c>
      <c r="K40" s="34" t="e">
        <f t="shared" si="15"/>
        <v>#DIV/0!</v>
      </c>
      <c r="L40" s="34" t="e">
        <f t="shared" si="15"/>
        <v>#DIV/0!</v>
      </c>
      <c r="M40" s="34" t="e">
        <f t="shared" si="15"/>
        <v>#DIV/0!</v>
      </c>
      <c r="N40" s="34" t="e">
        <f t="shared" si="15"/>
        <v>#DIV/0!</v>
      </c>
      <c r="O40" s="34" t="e">
        <f t="shared" si="15"/>
        <v>#DIV/0!</v>
      </c>
      <c r="P40" s="34" t="e">
        <f t="shared" si="15"/>
        <v>#DIV/0!</v>
      </c>
      <c r="Q40" s="34" t="e">
        <f t="shared" si="15"/>
        <v>#DIV/0!</v>
      </c>
      <c r="R40" s="34" t="e">
        <f t="shared" si="15"/>
        <v>#DIV/0!</v>
      </c>
      <c r="S40" s="34" t="e">
        <f t="shared" si="15"/>
        <v>#DIV/0!</v>
      </c>
      <c r="T40" s="34" t="e">
        <f t="shared" si="15"/>
        <v>#DIV/0!</v>
      </c>
      <c r="U40" s="34" t="e">
        <f t="shared" si="15"/>
        <v>#DIV/0!</v>
      </c>
      <c r="V40" s="34" t="e">
        <f t="shared" si="15"/>
        <v>#DIV/0!</v>
      </c>
      <c r="W40" s="34" t="e">
        <f t="shared" si="15"/>
        <v>#DIV/0!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4" ht="11.25" customHeight="1">
      <c r="A41" s="6"/>
      <c r="B41" s="10" t="s">
        <v>49</v>
      </c>
      <c r="C41" s="18" t="s">
        <v>50</v>
      </c>
      <c r="D41" s="38" t="s">
        <v>13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4" ht="11.25" customHeight="1">
      <c r="A42" s="6"/>
      <c r="B42" s="8"/>
      <c r="C42" s="14" t="s">
        <v>51</v>
      </c>
      <c r="D42" s="10" t="s">
        <v>19</v>
      </c>
      <c r="E42" s="6"/>
      <c r="F42" s="34">
        <f>F5*F41</f>
        <v>0</v>
      </c>
      <c r="G42" s="34">
        <f>G5*G41</f>
        <v>0</v>
      </c>
      <c r="H42" s="34">
        <f aca="true" t="shared" si="16" ref="H42:W42">H5*H41</f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0</v>
      </c>
      <c r="O42" s="34">
        <f t="shared" si="16"/>
        <v>0</v>
      </c>
      <c r="P42" s="34">
        <f t="shared" si="16"/>
        <v>0</v>
      </c>
      <c r="Q42" s="34">
        <f t="shared" si="16"/>
        <v>0</v>
      </c>
      <c r="R42" s="34">
        <f t="shared" si="16"/>
        <v>0</v>
      </c>
      <c r="S42" s="34">
        <f t="shared" si="16"/>
        <v>0</v>
      </c>
      <c r="T42" s="34">
        <f t="shared" si="16"/>
        <v>0</v>
      </c>
      <c r="U42" s="34">
        <f t="shared" si="16"/>
        <v>0</v>
      </c>
      <c r="V42" s="34">
        <f t="shared" si="16"/>
        <v>0</v>
      </c>
      <c r="W42" s="34">
        <f t="shared" si="16"/>
        <v>0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1:34" ht="11.25" customHeight="1">
      <c r="A43" s="6"/>
      <c r="B43" s="8"/>
      <c r="C43" s="14" t="s">
        <v>52</v>
      </c>
      <c r="D43" s="10" t="s">
        <v>19</v>
      </c>
      <c r="E43" s="6"/>
      <c r="F43" s="34" t="e">
        <f>F40-F42</f>
        <v>#DIV/0!</v>
      </c>
      <c r="G43" s="34" t="e">
        <f>G40-G42</f>
        <v>#DIV/0!</v>
      </c>
      <c r="H43" s="34" t="e">
        <f aca="true" t="shared" si="17" ref="H43:W43">H40-H42</f>
        <v>#DIV/0!</v>
      </c>
      <c r="I43" s="34" t="e">
        <f t="shared" si="17"/>
        <v>#DIV/0!</v>
      </c>
      <c r="J43" s="34" t="e">
        <f t="shared" si="17"/>
        <v>#DIV/0!</v>
      </c>
      <c r="K43" s="34" t="e">
        <f t="shared" si="17"/>
        <v>#DIV/0!</v>
      </c>
      <c r="L43" s="34" t="e">
        <f t="shared" si="17"/>
        <v>#DIV/0!</v>
      </c>
      <c r="M43" s="34" t="e">
        <f t="shared" si="17"/>
        <v>#DIV/0!</v>
      </c>
      <c r="N43" s="34" t="e">
        <f t="shared" si="17"/>
        <v>#DIV/0!</v>
      </c>
      <c r="O43" s="34" t="e">
        <f t="shared" si="17"/>
        <v>#DIV/0!</v>
      </c>
      <c r="P43" s="34" t="e">
        <f t="shared" si="17"/>
        <v>#DIV/0!</v>
      </c>
      <c r="Q43" s="34" t="e">
        <f t="shared" si="17"/>
        <v>#DIV/0!</v>
      </c>
      <c r="R43" s="34" t="e">
        <f t="shared" si="17"/>
        <v>#DIV/0!</v>
      </c>
      <c r="S43" s="34" t="e">
        <f t="shared" si="17"/>
        <v>#DIV/0!</v>
      </c>
      <c r="T43" s="34" t="e">
        <f t="shared" si="17"/>
        <v>#DIV/0!</v>
      </c>
      <c r="U43" s="34" t="e">
        <f t="shared" si="17"/>
        <v>#DIV/0!</v>
      </c>
      <c r="V43" s="34" t="e">
        <f t="shared" si="17"/>
        <v>#DIV/0!</v>
      </c>
      <c r="W43" s="34" t="e">
        <f t="shared" si="17"/>
        <v>#DIV/0!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11.25" customHeight="1">
      <c r="A44" s="6"/>
      <c r="B44" s="8"/>
      <c r="C44" s="14" t="s">
        <v>53</v>
      </c>
      <c r="D44" s="10" t="s">
        <v>40</v>
      </c>
      <c r="E44" s="6"/>
      <c r="F44" s="11" t="e">
        <f aca="true" t="shared" si="18" ref="F44:W44">SQRT(2*F43/$F$6)</f>
        <v>#DIV/0!</v>
      </c>
      <c r="G44" s="11" t="e">
        <f t="shared" si="18"/>
        <v>#DIV/0!</v>
      </c>
      <c r="H44" s="11" t="e">
        <f t="shared" si="18"/>
        <v>#DIV/0!</v>
      </c>
      <c r="I44" s="11" t="e">
        <f t="shared" si="18"/>
        <v>#DIV/0!</v>
      </c>
      <c r="J44" s="11" t="e">
        <f t="shared" si="18"/>
        <v>#DIV/0!</v>
      </c>
      <c r="K44" s="11" t="e">
        <f t="shared" si="18"/>
        <v>#DIV/0!</v>
      </c>
      <c r="L44" s="11" t="e">
        <f t="shared" si="18"/>
        <v>#DIV/0!</v>
      </c>
      <c r="M44" s="11" t="e">
        <f t="shared" si="18"/>
        <v>#DIV/0!</v>
      </c>
      <c r="N44" s="11" t="e">
        <f t="shared" si="18"/>
        <v>#DIV/0!</v>
      </c>
      <c r="O44" s="11" t="e">
        <f t="shared" si="18"/>
        <v>#DIV/0!</v>
      </c>
      <c r="P44" s="11" t="e">
        <f t="shared" si="18"/>
        <v>#DIV/0!</v>
      </c>
      <c r="Q44" s="11" t="e">
        <f t="shared" si="18"/>
        <v>#DIV/0!</v>
      </c>
      <c r="R44" s="11" t="e">
        <f t="shared" si="18"/>
        <v>#DIV/0!</v>
      </c>
      <c r="S44" s="11" t="e">
        <f t="shared" si="18"/>
        <v>#DIV/0!</v>
      </c>
      <c r="T44" s="11" t="e">
        <f t="shared" si="18"/>
        <v>#DIV/0!</v>
      </c>
      <c r="U44" s="11" t="e">
        <f t="shared" si="18"/>
        <v>#DIV/0!</v>
      </c>
      <c r="V44" s="11" t="e">
        <f t="shared" si="18"/>
        <v>#DIV/0!</v>
      </c>
      <c r="W44" s="11" t="e">
        <f t="shared" si="18"/>
        <v>#DIV/0!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ht="11.25" customHeight="1">
      <c r="A45" s="6"/>
      <c r="B45" s="10" t="s">
        <v>54</v>
      </c>
      <c r="C45" s="18" t="s">
        <v>42</v>
      </c>
      <c r="D45" s="38" t="s">
        <v>13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1:34" ht="11.25" customHeight="1">
      <c r="A46" s="6"/>
      <c r="B46" s="8"/>
      <c r="C46" s="14" t="s">
        <v>43</v>
      </c>
      <c r="D46" s="10" t="s">
        <v>44</v>
      </c>
      <c r="E46" s="6"/>
      <c r="F46" s="12" t="e">
        <f>F44^2/F45</f>
        <v>#DIV/0!</v>
      </c>
      <c r="G46" s="12" t="e">
        <f>G44^2/G45</f>
        <v>#DIV/0!</v>
      </c>
      <c r="H46" s="12" t="e">
        <f aca="true" t="shared" si="19" ref="H46:W46">H44^2/H45</f>
        <v>#DIV/0!</v>
      </c>
      <c r="I46" s="12" t="e">
        <f t="shared" si="19"/>
        <v>#DIV/0!</v>
      </c>
      <c r="J46" s="12" t="e">
        <f t="shared" si="19"/>
        <v>#DIV/0!</v>
      </c>
      <c r="K46" s="12" t="e">
        <f t="shared" si="19"/>
        <v>#DIV/0!</v>
      </c>
      <c r="L46" s="12" t="e">
        <f t="shared" si="19"/>
        <v>#DIV/0!</v>
      </c>
      <c r="M46" s="12" t="e">
        <f t="shared" si="19"/>
        <v>#DIV/0!</v>
      </c>
      <c r="N46" s="12" t="e">
        <f t="shared" si="19"/>
        <v>#DIV/0!</v>
      </c>
      <c r="O46" s="12" t="e">
        <f t="shared" si="19"/>
        <v>#DIV/0!</v>
      </c>
      <c r="P46" s="12" t="e">
        <f t="shared" si="19"/>
        <v>#DIV/0!</v>
      </c>
      <c r="Q46" s="12" t="e">
        <f t="shared" si="19"/>
        <v>#DIV/0!</v>
      </c>
      <c r="R46" s="12" t="e">
        <f t="shared" si="19"/>
        <v>#DIV/0!</v>
      </c>
      <c r="S46" s="12" t="e">
        <f t="shared" si="19"/>
        <v>#DIV/0!</v>
      </c>
      <c r="T46" s="12" t="e">
        <f t="shared" si="19"/>
        <v>#DIV/0!</v>
      </c>
      <c r="U46" s="12" t="e">
        <f t="shared" si="19"/>
        <v>#DIV/0!</v>
      </c>
      <c r="V46" s="12" t="e">
        <f t="shared" si="19"/>
        <v>#DIV/0!</v>
      </c>
      <c r="W46" s="12" t="e">
        <f t="shared" si="19"/>
        <v>#DIV/0!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4" ht="11.25" customHeight="1">
      <c r="A47" s="6"/>
      <c r="B47" s="10" t="s">
        <v>55</v>
      </c>
      <c r="C47" s="14" t="s">
        <v>46</v>
      </c>
      <c r="D47" s="6"/>
      <c r="E47" s="6"/>
      <c r="F47" s="13" t="e">
        <f>IF(AND(F46&gt;F37*F4,F46&lt;F38*F4),"***ok***","***error***")</f>
        <v>#DIV/0!</v>
      </c>
      <c r="G47" s="13" t="e">
        <f>IF(AND(G46&gt;G37*G4,G46&lt;G38*G4),"***ok***","***error***")</f>
        <v>#DIV/0!</v>
      </c>
      <c r="H47" s="13" t="e">
        <f aca="true" t="shared" si="20" ref="H47:W47">IF(AND(H46&gt;H37*H4,H46&lt;H38*H4),"***ok***","***error***")</f>
        <v>#DIV/0!</v>
      </c>
      <c r="I47" s="13" t="e">
        <f t="shared" si="20"/>
        <v>#DIV/0!</v>
      </c>
      <c r="J47" s="13" t="e">
        <f t="shared" si="20"/>
        <v>#DIV/0!</v>
      </c>
      <c r="K47" s="13" t="e">
        <f t="shared" si="20"/>
        <v>#DIV/0!</v>
      </c>
      <c r="L47" s="13" t="e">
        <f t="shared" si="20"/>
        <v>#DIV/0!</v>
      </c>
      <c r="M47" s="13" t="e">
        <f t="shared" si="20"/>
        <v>#DIV/0!</v>
      </c>
      <c r="N47" s="13" t="e">
        <f t="shared" si="20"/>
        <v>#DIV/0!</v>
      </c>
      <c r="O47" s="13" t="e">
        <f t="shared" si="20"/>
        <v>#DIV/0!</v>
      </c>
      <c r="P47" s="13" t="e">
        <f t="shared" si="20"/>
        <v>#DIV/0!</v>
      </c>
      <c r="Q47" s="13" t="e">
        <f t="shared" si="20"/>
        <v>#DIV/0!</v>
      </c>
      <c r="R47" s="13" t="e">
        <f t="shared" si="20"/>
        <v>#DIV/0!</v>
      </c>
      <c r="S47" s="13" t="e">
        <f t="shared" si="20"/>
        <v>#DIV/0!</v>
      </c>
      <c r="T47" s="13" t="e">
        <f t="shared" si="20"/>
        <v>#DIV/0!</v>
      </c>
      <c r="U47" s="13" t="e">
        <f t="shared" si="20"/>
        <v>#DIV/0!</v>
      </c>
      <c r="V47" s="13" t="e">
        <f t="shared" si="20"/>
        <v>#DIV/0!</v>
      </c>
      <c r="W47" s="13" t="e">
        <f t="shared" si="20"/>
        <v>#DIV/0!</v>
      </c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11.25" customHeight="1">
      <c r="A48" s="6"/>
      <c r="B48" s="6"/>
      <c r="C48" s="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ht="11.25" customHeight="1">
      <c r="A49" s="6"/>
      <c r="B49" s="9"/>
      <c r="C49" s="15" t="s">
        <v>30</v>
      </c>
      <c r="D49" s="6"/>
      <c r="E49" s="6"/>
      <c r="F49" s="23">
        <v>1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1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:34" ht="11.25" customHeight="1">
      <c r="A50" s="6"/>
      <c r="B50" s="9"/>
      <c r="C50" s="15" t="s">
        <v>31</v>
      </c>
      <c r="D50" s="6"/>
      <c r="E50" s="6"/>
      <c r="F50" s="21">
        <v>6</v>
      </c>
      <c r="G50" s="21">
        <v>4</v>
      </c>
      <c r="H50" s="21">
        <v>1</v>
      </c>
      <c r="I50" s="21">
        <v>4</v>
      </c>
      <c r="J50" s="21">
        <v>4</v>
      </c>
      <c r="K50" s="21">
        <v>4</v>
      </c>
      <c r="L50" s="21">
        <v>1</v>
      </c>
      <c r="M50" s="21">
        <v>4</v>
      </c>
      <c r="N50" s="21">
        <v>4</v>
      </c>
      <c r="O50" s="21">
        <v>6</v>
      </c>
      <c r="P50" s="21">
        <v>4</v>
      </c>
      <c r="Q50" s="21">
        <v>4</v>
      </c>
      <c r="R50" s="21">
        <v>4</v>
      </c>
      <c r="S50" s="21">
        <v>4</v>
      </c>
      <c r="T50" s="21">
        <v>4</v>
      </c>
      <c r="U50" s="21">
        <v>1</v>
      </c>
      <c r="V50" s="21">
        <v>4</v>
      </c>
      <c r="W50" s="21">
        <v>4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:34" ht="11.25" customHeight="1">
      <c r="A51" s="6"/>
      <c r="B51" s="10" t="s">
        <v>56</v>
      </c>
      <c r="C51" s="18" t="s">
        <v>57</v>
      </c>
      <c r="D51" s="38" t="s">
        <v>13</v>
      </c>
      <c r="E51" s="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:34" ht="11.25" customHeight="1">
      <c r="A52" s="6"/>
      <c r="B52" s="8"/>
      <c r="C52" s="14" t="s">
        <v>58</v>
      </c>
      <c r="D52" s="10" t="s">
        <v>19</v>
      </c>
      <c r="E52" s="6"/>
      <c r="F52" s="34" t="e">
        <f>F40-(F23*F51)</f>
        <v>#DIV/0!</v>
      </c>
      <c r="G52" s="34" t="e">
        <f>G40-(G23*G51)</f>
        <v>#DIV/0!</v>
      </c>
      <c r="H52" s="34" t="e">
        <f aca="true" t="shared" si="21" ref="H52:W52">H40-(H23*H51)</f>
        <v>#DIV/0!</v>
      </c>
      <c r="I52" s="34" t="e">
        <f t="shared" si="21"/>
        <v>#DIV/0!</v>
      </c>
      <c r="J52" s="34" t="e">
        <f t="shared" si="21"/>
        <v>#DIV/0!</v>
      </c>
      <c r="K52" s="34" t="e">
        <f t="shared" si="21"/>
        <v>#DIV/0!</v>
      </c>
      <c r="L52" s="34" t="e">
        <f t="shared" si="21"/>
        <v>#DIV/0!</v>
      </c>
      <c r="M52" s="34" t="e">
        <f t="shared" si="21"/>
        <v>#DIV/0!</v>
      </c>
      <c r="N52" s="34" t="e">
        <f t="shared" si="21"/>
        <v>#DIV/0!</v>
      </c>
      <c r="O52" s="34" t="e">
        <f t="shared" si="21"/>
        <v>#DIV/0!</v>
      </c>
      <c r="P52" s="34" t="e">
        <f t="shared" si="21"/>
        <v>#DIV/0!</v>
      </c>
      <c r="Q52" s="34" t="e">
        <f t="shared" si="21"/>
        <v>#DIV/0!</v>
      </c>
      <c r="R52" s="34" t="e">
        <f t="shared" si="21"/>
        <v>#DIV/0!</v>
      </c>
      <c r="S52" s="34" t="e">
        <f t="shared" si="21"/>
        <v>#DIV/0!</v>
      </c>
      <c r="T52" s="34" t="e">
        <f t="shared" si="21"/>
        <v>#DIV/0!</v>
      </c>
      <c r="U52" s="34" t="e">
        <f t="shared" si="21"/>
        <v>#DIV/0!</v>
      </c>
      <c r="V52" s="34" t="e">
        <f t="shared" si="21"/>
        <v>#DIV/0!</v>
      </c>
      <c r="W52" s="34" t="e">
        <f t="shared" si="21"/>
        <v>#DIV/0!</v>
      </c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 ht="11.25" customHeight="1">
      <c r="A53" s="6"/>
      <c r="B53" s="10" t="s">
        <v>59</v>
      </c>
      <c r="C53" s="18" t="s">
        <v>60</v>
      </c>
      <c r="D53" s="38" t="s">
        <v>13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ht="11.25" customHeight="1">
      <c r="A54" s="6"/>
      <c r="B54" s="8"/>
      <c r="C54" s="14" t="s">
        <v>61</v>
      </c>
      <c r="D54" s="10" t="s">
        <v>19</v>
      </c>
      <c r="E54" s="6"/>
      <c r="F54" s="34">
        <f aca="true" t="shared" si="22" ref="F54:W54">$F$5*F53</f>
        <v>0</v>
      </c>
      <c r="G54" s="34">
        <f t="shared" si="22"/>
        <v>0</v>
      </c>
      <c r="H54" s="34">
        <f t="shared" si="22"/>
        <v>0</v>
      </c>
      <c r="I54" s="34">
        <f t="shared" si="22"/>
        <v>0</v>
      </c>
      <c r="J54" s="34">
        <f t="shared" si="22"/>
        <v>0</v>
      </c>
      <c r="K54" s="34">
        <f t="shared" si="22"/>
        <v>0</v>
      </c>
      <c r="L54" s="34">
        <f t="shared" si="22"/>
        <v>0</v>
      </c>
      <c r="M54" s="34">
        <f t="shared" si="22"/>
        <v>0</v>
      </c>
      <c r="N54" s="34">
        <f t="shared" si="22"/>
        <v>0</v>
      </c>
      <c r="O54" s="34">
        <f t="shared" si="22"/>
        <v>0</v>
      </c>
      <c r="P54" s="34">
        <f t="shared" si="22"/>
        <v>0</v>
      </c>
      <c r="Q54" s="34">
        <f t="shared" si="22"/>
        <v>0</v>
      </c>
      <c r="R54" s="34">
        <f t="shared" si="22"/>
        <v>0</v>
      </c>
      <c r="S54" s="34">
        <f t="shared" si="22"/>
        <v>0</v>
      </c>
      <c r="T54" s="34">
        <f t="shared" si="22"/>
        <v>0</v>
      </c>
      <c r="U54" s="34">
        <f t="shared" si="22"/>
        <v>0</v>
      </c>
      <c r="V54" s="34">
        <f t="shared" si="22"/>
        <v>0</v>
      </c>
      <c r="W54" s="34">
        <f t="shared" si="22"/>
        <v>0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ht="11.25" customHeight="1">
      <c r="A55" s="6"/>
      <c r="B55" s="8"/>
      <c r="C55" s="14" t="s">
        <v>62</v>
      </c>
      <c r="D55" s="10" t="s">
        <v>19</v>
      </c>
      <c r="E55" s="6"/>
      <c r="F55" s="34" t="e">
        <f>F52-F54</f>
        <v>#DIV/0!</v>
      </c>
      <c r="G55" s="34" t="e">
        <f>G52-G54</f>
        <v>#DIV/0!</v>
      </c>
      <c r="H55" s="34" t="e">
        <f aca="true" t="shared" si="23" ref="H55:W55">H52-H54</f>
        <v>#DIV/0!</v>
      </c>
      <c r="I55" s="34" t="e">
        <f t="shared" si="23"/>
        <v>#DIV/0!</v>
      </c>
      <c r="J55" s="34" t="e">
        <f t="shared" si="23"/>
        <v>#DIV/0!</v>
      </c>
      <c r="K55" s="34" t="e">
        <f t="shared" si="23"/>
        <v>#DIV/0!</v>
      </c>
      <c r="L55" s="34" t="e">
        <f t="shared" si="23"/>
        <v>#DIV/0!</v>
      </c>
      <c r="M55" s="34" t="e">
        <f t="shared" si="23"/>
        <v>#DIV/0!</v>
      </c>
      <c r="N55" s="34" t="e">
        <f t="shared" si="23"/>
        <v>#DIV/0!</v>
      </c>
      <c r="O55" s="34" t="e">
        <f t="shared" si="23"/>
        <v>#DIV/0!</v>
      </c>
      <c r="P55" s="34" t="e">
        <f t="shared" si="23"/>
        <v>#DIV/0!</v>
      </c>
      <c r="Q55" s="34" t="e">
        <f t="shared" si="23"/>
        <v>#DIV/0!</v>
      </c>
      <c r="R55" s="34" t="e">
        <f t="shared" si="23"/>
        <v>#DIV/0!</v>
      </c>
      <c r="S55" s="34" t="e">
        <f t="shared" si="23"/>
        <v>#DIV/0!</v>
      </c>
      <c r="T55" s="34" t="e">
        <f t="shared" si="23"/>
        <v>#DIV/0!</v>
      </c>
      <c r="U55" s="34" t="e">
        <f t="shared" si="23"/>
        <v>#DIV/0!</v>
      </c>
      <c r="V55" s="34" t="e">
        <f t="shared" si="23"/>
        <v>#DIV/0!</v>
      </c>
      <c r="W55" s="34" t="e">
        <f t="shared" si="23"/>
        <v>#DIV/0!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ht="11.25" customHeight="1">
      <c r="A56" s="6"/>
      <c r="B56" s="8"/>
      <c r="C56" s="14" t="s">
        <v>63</v>
      </c>
      <c r="D56" s="10" t="s">
        <v>40</v>
      </c>
      <c r="E56" s="6"/>
      <c r="F56" s="11" t="e">
        <f aca="true" t="shared" si="24" ref="F56:W56">SQRT(2*F55/$F$6)</f>
        <v>#DIV/0!</v>
      </c>
      <c r="G56" s="11" t="e">
        <f t="shared" si="24"/>
        <v>#DIV/0!</v>
      </c>
      <c r="H56" s="11" t="e">
        <f t="shared" si="24"/>
        <v>#DIV/0!</v>
      </c>
      <c r="I56" s="11" t="e">
        <f t="shared" si="24"/>
        <v>#DIV/0!</v>
      </c>
      <c r="J56" s="11" t="e">
        <f t="shared" si="24"/>
        <v>#DIV/0!</v>
      </c>
      <c r="K56" s="11" t="e">
        <f t="shared" si="24"/>
        <v>#DIV/0!</v>
      </c>
      <c r="L56" s="11" t="e">
        <f t="shared" si="24"/>
        <v>#DIV/0!</v>
      </c>
      <c r="M56" s="11" t="e">
        <f t="shared" si="24"/>
        <v>#DIV/0!</v>
      </c>
      <c r="N56" s="11" t="e">
        <f t="shared" si="24"/>
        <v>#DIV/0!</v>
      </c>
      <c r="O56" s="11" t="e">
        <f t="shared" si="24"/>
        <v>#DIV/0!</v>
      </c>
      <c r="P56" s="11" t="e">
        <f t="shared" si="24"/>
        <v>#DIV/0!</v>
      </c>
      <c r="Q56" s="11" t="e">
        <f t="shared" si="24"/>
        <v>#DIV/0!</v>
      </c>
      <c r="R56" s="11" t="e">
        <f t="shared" si="24"/>
        <v>#DIV/0!</v>
      </c>
      <c r="S56" s="11" t="e">
        <f t="shared" si="24"/>
        <v>#DIV/0!</v>
      </c>
      <c r="T56" s="11" t="e">
        <f t="shared" si="24"/>
        <v>#DIV/0!</v>
      </c>
      <c r="U56" s="11" t="e">
        <f t="shared" si="24"/>
        <v>#DIV/0!</v>
      </c>
      <c r="V56" s="11" t="e">
        <f t="shared" si="24"/>
        <v>#DIV/0!</v>
      </c>
      <c r="W56" s="11" t="e">
        <f t="shared" si="24"/>
        <v>#DIV/0!</v>
      </c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34" ht="11.25" customHeight="1">
      <c r="A57" s="6"/>
      <c r="B57" s="10" t="s">
        <v>64</v>
      </c>
      <c r="C57" s="18" t="s">
        <v>42</v>
      </c>
      <c r="D57" s="38" t="s">
        <v>13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 ht="11.25" customHeight="1">
      <c r="A58" s="6"/>
      <c r="B58" s="8"/>
      <c r="C58" s="14" t="s">
        <v>43</v>
      </c>
      <c r="D58" s="10" t="s">
        <v>44</v>
      </c>
      <c r="E58" s="6"/>
      <c r="F58" s="12" t="e">
        <f>F56^2/F57</f>
        <v>#DIV/0!</v>
      </c>
      <c r="G58" s="12" t="e">
        <f>G56^2/G57</f>
        <v>#DIV/0!</v>
      </c>
      <c r="H58" s="12" t="e">
        <f aca="true" t="shared" si="25" ref="H58:W58">H56^2/H57</f>
        <v>#DIV/0!</v>
      </c>
      <c r="I58" s="12" t="e">
        <f t="shared" si="25"/>
        <v>#DIV/0!</v>
      </c>
      <c r="J58" s="12" t="e">
        <f t="shared" si="25"/>
        <v>#DIV/0!</v>
      </c>
      <c r="K58" s="12" t="e">
        <f t="shared" si="25"/>
        <v>#DIV/0!</v>
      </c>
      <c r="L58" s="12" t="e">
        <f t="shared" si="25"/>
        <v>#DIV/0!</v>
      </c>
      <c r="M58" s="12" t="e">
        <f t="shared" si="25"/>
        <v>#DIV/0!</v>
      </c>
      <c r="N58" s="12" t="e">
        <f t="shared" si="25"/>
        <v>#DIV/0!</v>
      </c>
      <c r="O58" s="12" t="e">
        <f t="shared" si="25"/>
        <v>#DIV/0!</v>
      </c>
      <c r="P58" s="12" t="e">
        <f t="shared" si="25"/>
        <v>#DIV/0!</v>
      </c>
      <c r="Q58" s="12" t="e">
        <f t="shared" si="25"/>
        <v>#DIV/0!</v>
      </c>
      <c r="R58" s="12" t="e">
        <f t="shared" si="25"/>
        <v>#DIV/0!</v>
      </c>
      <c r="S58" s="12" t="e">
        <f t="shared" si="25"/>
        <v>#DIV/0!</v>
      </c>
      <c r="T58" s="12" t="e">
        <f t="shared" si="25"/>
        <v>#DIV/0!</v>
      </c>
      <c r="U58" s="12" t="e">
        <f t="shared" si="25"/>
        <v>#DIV/0!</v>
      </c>
      <c r="V58" s="12" t="e">
        <f t="shared" si="25"/>
        <v>#DIV/0!</v>
      </c>
      <c r="W58" s="12" t="e">
        <f t="shared" si="25"/>
        <v>#DIV/0!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ht="11.25" customHeight="1">
      <c r="A59" s="6"/>
      <c r="B59" s="10" t="s">
        <v>65</v>
      </c>
      <c r="C59" s="14" t="s">
        <v>46</v>
      </c>
      <c r="D59" s="6"/>
      <c r="E59" s="6"/>
      <c r="F59" s="13" t="e">
        <f>IF(AND(F58&gt;F49*F4,F58&lt;F50*F4),"***ok***","***error***")</f>
        <v>#DIV/0!</v>
      </c>
      <c r="G59" s="13" t="e">
        <f>IF(AND(G58&gt;G49*G4,G58&lt;G50*G4),"***ok***","***error***")</f>
        <v>#DIV/0!</v>
      </c>
      <c r="H59" s="13" t="e">
        <f aca="true" t="shared" si="26" ref="H59:W59">IF(AND(H58&gt;H49*H4,H58&lt;H50*H4),"***ok***","***error***")</f>
        <v>#DIV/0!</v>
      </c>
      <c r="I59" s="13" t="e">
        <f t="shared" si="26"/>
        <v>#DIV/0!</v>
      </c>
      <c r="J59" s="13" t="e">
        <f t="shared" si="26"/>
        <v>#DIV/0!</v>
      </c>
      <c r="K59" s="13" t="e">
        <f t="shared" si="26"/>
        <v>#DIV/0!</v>
      </c>
      <c r="L59" s="13" t="e">
        <f t="shared" si="26"/>
        <v>#DIV/0!</v>
      </c>
      <c r="M59" s="13" t="e">
        <f t="shared" si="26"/>
        <v>#DIV/0!</v>
      </c>
      <c r="N59" s="13" t="e">
        <f t="shared" si="26"/>
        <v>#DIV/0!</v>
      </c>
      <c r="O59" s="13" t="e">
        <f t="shared" si="26"/>
        <v>#DIV/0!</v>
      </c>
      <c r="P59" s="13" t="e">
        <f t="shared" si="26"/>
        <v>#DIV/0!</v>
      </c>
      <c r="Q59" s="13" t="e">
        <f t="shared" si="26"/>
        <v>#DIV/0!</v>
      </c>
      <c r="R59" s="13" t="e">
        <f t="shared" si="26"/>
        <v>#DIV/0!</v>
      </c>
      <c r="S59" s="13" t="e">
        <f t="shared" si="26"/>
        <v>#DIV/0!</v>
      </c>
      <c r="T59" s="13" t="e">
        <f t="shared" si="26"/>
        <v>#DIV/0!</v>
      </c>
      <c r="U59" s="13" t="e">
        <f t="shared" si="26"/>
        <v>#DIV/0!</v>
      </c>
      <c r="V59" s="13" t="e">
        <f t="shared" si="26"/>
        <v>#DIV/0!</v>
      </c>
      <c r="W59" s="13" t="e">
        <f t="shared" si="26"/>
        <v>#DIV/0!</v>
      </c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:34" ht="11.25" customHeight="1">
      <c r="A60" s="6"/>
      <c r="B60" s="4"/>
      <c r="C60" s="4"/>
      <c r="D60" s="6"/>
      <c r="E60" s="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:34" ht="11.25" customHeight="1">
      <c r="A61" s="6"/>
      <c r="B61" s="9"/>
      <c r="C61" s="15" t="s">
        <v>30</v>
      </c>
      <c r="D61" s="6"/>
      <c r="E61" s="6"/>
      <c r="F61" s="16">
        <v>0</v>
      </c>
      <c r="G61" s="16">
        <v>1</v>
      </c>
      <c r="H61" s="16">
        <v>0</v>
      </c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>
        <v>1</v>
      </c>
      <c r="O61" s="16">
        <v>0</v>
      </c>
      <c r="P61" s="16">
        <v>1</v>
      </c>
      <c r="Q61" s="16">
        <v>1</v>
      </c>
      <c r="R61" s="16">
        <v>1</v>
      </c>
      <c r="S61" s="16">
        <v>1</v>
      </c>
      <c r="T61" s="16">
        <v>0</v>
      </c>
      <c r="U61" s="16">
        <v>0</v>
      </c>
      <c r="V61" s="16">
        <v>1</v>
      </c>
      <c r="W61" s="16">
        <v>1</v>
      </c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ht="11.25" customHeight="1">
      <c r="A62" s="6"/>
      <c r="B62" s="9"/>
      <c r="C62" s="15" t="s">
        <v>31</v>
      </c>
      <c r="D62" s="6"/>
      <c r="E62" s="6"/>
      <c r="F62" s="16">
        <v>4</v>
      </c>
      <c r="G62" s="16">
        <v>6</v>
      </c>
      <c r="H62" s="16">
        <v>4</v>
      </c>
      <c r="I62" s="16">
        <v>6</v>
      </c>
      <c r="J62" s="16">
        <v>6</v>
      </c>
      <c r="K62" s="16">
        <v>6</v>
      </c>
      <c r="L62" s="16">
        <v>6</v>
      </c>
      <c r="M62" s="16">
        <v>6</v>
      </c>
      <c r="N62" s="16">
        <v>6</v>
      </c>
      <c r="O62" s="16">
        <v>1</v>
      </c>
      <c r="P62" s="16">
        <v>6</v>
      </c>
      <c r="Q62" s="16">
        <v>6</v>
      </c>
      <c r="R62" s="16">
        <v>6</v>
      </c>
      <c r="S62" s="16">
        <v>6</v>
      </c>
      <c r="T62" s="16">
        <v>1</v>
      </c>
      <c r="U62" s="16">
        <v>4</v>
      </c>
      <c r="V62" s="16">
        <v>6</v>
      </c>
      <c r="W62" s="16">
        <v>6</v>
      </c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spans="1:34" ht="11.25" customHeight="1">
      <c r="A63" s="6"/>
      <c r="B63" s="10" t="s">
        <v>66</v>
      </c>
      <c r="C63" s="18" t="s">
        <v>33</v>
      </c>
      <c r="D63" s="38" t="s">
        <v>13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 ht="11.25" customHeight="1">
      <c r="A64" s="6"/>
      <c r="B64" s="8"/>
      <c r="C64" s="14" t="s">
        <v>67</v>
      </c>
      <c r="D64" s="10" t="s">
        <v>19</v>
      </c>
      <c r="E64" s="6"/>
      <c r="F64" s="34" t="e">
        <f>F52-(F23*F63)</f>
        <v>#DIV/0!</v>
      </c>
      <c r="G64" s="34" t="e">
        <f>G52-(G23*G63)</f>
        <v>#DIV/0!</v>
      </c>
      <c r="H64" s="34" t="e">
        <f aca="true" t="shared" si="27" ref="H64:O64">H52-(H23*H63)</f>
        <v>#DIV/0!</v>
      </c>
      <c r="I64" s="34" t="e">
        <f t="shared" si="27"/>
        <v>#DIV/0!</v>
      </c>
      <c r="J64" s="34" t="e">
        <f t="shared" si="27"/>
        <v>#DIV/0!</v>
      </c>
      <c r="K64" s="34" t="e">
        <f t="shared" si="27"/>
        <v>#DIV/0!</v>
      </c>
      <c r="L64" s="34" t="e">
        <f t="shared" si="27"/>
        <v>#DIV/0!</v>
      </c>
      <c r="M64" s="34" t="e">
        <f t="shared" si="27"/>
        <v>#DIV/0!</v>
      </c>
      <c r="N64" s="34" t="e">
        <f t="shared" si="27"/>
        <v>#DIV/0!</v>
      </c>
      <c r="O64" s="34" t="e">
        <f t="shared" si="27"/>
        <v>#DIV/0!</v>
      </c>
      <c r="P64" s="34" t="e">
        <f aca="true" t="shared" si="28" ref="P64:W64">P52-(P23*P63)</f>
        <v>#DIV/0!</v>
      </c>
      <c r="Q64" s="34" t="e">
        <f t="shared" si="28"/>
        <v>#DIV/0!</v>
      </c>
      <c r="R64" s="34" t="e">
        <f t="shared" si="28"/>
        <v>#DIV/0!</v>
      </c>
      <c r="S64" s="34" t="e">
        <f t="shared" si="28"/>
        <v>#DIV/0!</v>
      </c>
      <c r="T64" s="34" t="e">
        <f t="shared" si="28"/>
        <v>#DIV/0!</v>
      </c>
      <c r="U64" s="34" t="e">
        <f t="shared" si="28"/>
        <v>#DIV/0!</v>
      </c>
      <c r="V64" s="34" t="e">
        <f t="shared" si="28"/>
        <v>#DIV/0!</v>
      </c>
      <c r="W64" s="34" t="e">
        <f t="shared" si="28"/>
        <v>#DIV/0!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ht="11.25" customHeight="1">
      <c r="A65" s="6"/>
      <c r="B65" s="10" t="s">
        <v>68</v>
      </c>
      <c r="C65" s="18" t="s">
        <v>69</v>
      </c>
      <c r="D65" s="38" t="s">
        <v>13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ht="11.25" customHeight="1">
      <c r="A66" s="6"/>
      <c r="B66" s="8"/>
      <c r="C66" s="14" t="s">
        <v>70</v>
      </c>
      <c r="D66" s="10" t="s">
        <v>19</v>
      </c>
      <c r="E66" s="6"/>
      <c r="F66" s="34">
        <f aca="true" t="shared" si="29" ref="F66:W66">$F$5*F65</f>
        <v>0</v>
      </c>
      <c r="G66" s="34">
        <f t="shared" si="29"/>
        <v>0</v>
      </c>
      <c r="H66" s="34">
        <f t="shared" si="29"/>
        <v>0</v>
      </c>
      <c r="I66" s="34">
        <f t="shared" si="29"/>
        <v>0</v>
      </c>
      <c r="J66" s="34">
        <f t="shared" si="29"/>
        <v>0</v>
      </c>
      <c r="K66" s="34">
        <f t="shared" si="29"/>
        <v>0</v>
      </c>
      <c r="L66" s="34">
        <f t="shared" si="29"/>
        <v>0</v>
      </c>
      <c r="M66" s="34">
        <f t="shared" si="29"/>
        <v>0</v>
      </c>
      <c r="N66" s="34">
        <f t="shared" si="29"/>
        <v>0</v>
      </c>
      <c r="O66" s="34">
        <f t="shared" si="29"/>
        <v>0</v>
      </c>
      <c r="P66" s="34">
        <f t="shared" si="29"/>
        <v>0</v>
      </c>
      <c r="Q66" s="34">
        <f t="shared" si="29"/>
        <v>0</v>
      </c>
      <c r="R66" s="34">
        <f t="shared" si="29"/>
        <v>0</v>
      </c>
      <c r="S66" s="34">
        <f t="shared" si="29"/>
        <v>0</v>
      </c>
      <c r="T66" s="34">
        <f t="shared" si="29"/>
        <v>0</v>
      </c>
      <c r="U66" s="34">
        <f t="shared" si="29"/>
        <v>0</v>
      </c>
      <c r="V66" s="34">
        <f t="shared" si="29"/>
        <v>0</v>
      </c>
      <c r="W66" s="34">
        <f t="shared" si="29"/>
        <v>0</v>
      </c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4" ht="11.25" customHeight="1">
      <c r="A67" s="6"/>
      <c r="B67" s="8"/>
      <c r="C67" s="14" t="s">
        <v>71</v>
      </c>
      <c r="D67" s="10" t="s">
        <v>19</v>
      </c>
      <c r="E67" s="6"/>
      <c r="F67" s="34" t="e">
        <f>F64-F66</f>
        <v>#DIV/0!</v>
      </c>
      <c r="G67" s="34" t="e">
        <f>G64-G66</f>
        <v>#DIV/0!</v>
      </c>
      <c r="H67" s="34" t="e">
        <f aca="true" t="shared" si="30" ref="H67:W67">H64-H66</f>
        <v>#DIV/0!</v>
      </c>
      <c r="I67" s="34" t="e">
        <f t="shared" si="30"/>
        <v>#DIV/0!</v>
      </c>
      <c r="J67" s="34" t="e">
        <f t="shared" si="30"/>
        <v>#DIV/0!</v>
      </c>
      <c r="K67" s="34" t="e">
        <f t="shared" si="30"/>
        <v>#DIV/0!</v>
      </c>
      <c r="L67" s="34" t="e">
        <f t="shared" si="30"/>
        <v>#DIV/0!</v>
      </c>
      <c r="M67" s="34" t="e">
        <f t="shared" si="30"/>
        <v>#DIV/0!</v>
      </c>
      <c r="N67" s="34" t="e">
        <f t="shared" si="30"/>
        <v>#DIV/0!</v>
      </c>
      <c r="O67" s="34" t="e">
        <f t="shared" si="30"/>
        <v>#DIV/0!</v>
      </c>
      <c r="P67" s="34" t="e">
        <f t="shared" si="30"/>
        <v>#DIV/0!</v>
      </c>
      <c r="Q67" s="34" t="e">
        <f t="shared" si="30"/>
        <v>#DIV/0!</v>
      </c>
      <c r="R67" s="34" t="e">
        <f t="shared" si="30"/>
        <v>#DIV/0!</v>
      </c>
      <c r="S67" s="34" t="e">
        <f t="shared" si="30"/>
        <v>#DIV/0!</v>
      </c>
      <c r="T67" s="34" t="e">
        <f t="shared" si="30"/>
        <v>#DIV/0!</v>
      </c>
      <c r="U67" s="34" t="e">
        <f t="shared" si="30"/>
        <v>#DIV/0!</v>
      </c>
      <c r="V67" s="34" t="e">
        <f t="shared" si="30"/>
        <v>#DIV/0!</v>
      </c>
      <c r="W67" s="34" t="e">
        <f t="shared" si="30"/>
        <v>#DIV/0!</v>
      </c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ht="11.25" customHeight="1">
      <c r="A68" s="6"/>
      <c r="B68" s="8"/>
      <c r="C68" s="14" t="s">
        <v>72</v>
      </c>
      <c r="D68" s="10" t="s">
        <v>40</v>
      </c>
      <c r="E68" s="6"/>
      <c r="F68" s="11" t="e">
        <f aca="true" t="shared" si="31" ref="F68:W68">SQRT(2*F67/$F$6)</f>
        <v>#DIV/0!</v>
      </c>
      <c r="G68" s="11" t="e">
        <f t="shared" si="31"/>
        <v>#DIV/0!</v>
      </c>
      <c r="H68" s="11" t="e">
        <f t="shared" si="31"/>
        <v>#DIV/0!</v>
      </c>
      <c r="I68" s="11" t="e">
        <f t="shared" si="31"/>
        <v>#DIV/0!</v>
      </c>
      <c r="J68" s="11" t="e">
        <f t="shared" si="31"/>
        <v>#DIV/0!</v>
      </c>
      <c r="K68" s="11" t="e">
        <f t="shared" si="31"/>
        <v>#DIV/0!</v>
      </c>
      <c r="L68" s="11" t="e">
        <f t="shared" si="31"/>
        <v>#DIV/0!</v>
      </c>
      <c r="M68" s="11" t="e">
        <f t="shared" si="31"/>
        <v>#DIV/0!</v>
      </c>
      <c r="N68" s="11" t="e">
        <f t="shared" si="31"/>
        <v>#DIV/0!</v>
      </c>
      <c r="O68" s="11" t="e">
        <f t="shared" si="31"/>
        <v>#DIV/0!</v>
      </c>
      <c r="P68" s="11" t="e">
        <f t="shared" si="31"/>
        <v>#DIV/0!</v>
      </c>
      <c r="Q68" s="11" t="e">
        <f t="shared" si="31"/>
        <v>#DIV/0!</v>
      </c>
      <c r="R68" s="11" t="e">
        <f t="shared" si="31"/>
        <v>#DIV/0!</v>
      </c>
      <c r="S68" s="11" t="e">
        <f t="shared" si="31"/>
        <v>#DIV/0!</v>
      </c>
      <c r="T68" s="11" t="e">
        <f t="shared" si="31"/>
        <v>#DIV/0!</v>
      </c>
      <c r="U68" s="11" t="e">
        <f t="shared" si="31"/>
        <v>#DIV/0!</v>
      </c>
      <c r="V68" s="11" t="e">
        <f t="shared" si="31"/>
        <v>#DIV/0!</v>
      </c>
      <c r="W68" s="11" t="e">
        <f t="shared" si="31"/>
        <v>#DIV/0!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ht="11.25" customHeight="1">
      <c r="A69" s="6"/>
      <c r="B69" s="10" t="s">
        <v>73</v>
      </c>
      <c r="C69" s="18" t="s">
        <v>42</v>
      </c>
      <c r="D69" s="38" t="s">
        <v>13</v>
      </c>
      <c r="E69" s="6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ht="11.25" customHeight="1">
      <c r="A70" s="6"/>
      <c r="B70" s="8"/>
      <c r="C70" s="14" t="s">
        <v>43</v>
      </c>
      <c r="D70" s="10" t="s">
        <v>44</v>
      </c>
      <c r="E70" s="6"/>
      <c r="F70" s="12" t="e">
        <f>F68^2/F69</f>
        <v>#DIV/0!</v>
      </c>
      <c r="G70" s="12" t="e">
        <f>G68^2/G69</f>
        <v>#DIV/0!</v>
      </c>
      <c r="H70" s="12" t="e">
        <f aca="true" t="shared" si="32" ref="H70:W70">H68^2/H69</f>
        <v>#DIV/0!</v>
      </c>
      <c r="I70" s="12" t="e">
        <f t="shared" si="32"/>
        <v>#DIV/0!</v>
      </c>
      <c r="J70" s="12" t="e">
        <f t="shared" si="32"/>
        <v>#DIV/0!</v>
      </c>
      <c r="K70" s="12" t="e">
        <f t="shared" si="32"/>
        <v>#DIV/0!</v>
      </c>
      <c r="L70" s="12" t="e">
        <f t="shared" si="32"/>
        <v>#DIV/0!</v>
      </c>
      <c r="M70" s="12" t="e">
        <f t="shared" si="32"/>
        <v>#DIV/0!</v>
      </c>
      <c r="N70" s="12" t="e">
        <f t="shared" si="32"/>
        <v>#DIV/0!</v>
      </c>
      <c r="O70" s="12" t="e">
        <f t="shared" si="32"/>
        <v>#DIV/0!</v>
      </c>
      <c r="P70" s="12" t="e">
        <f t="shared" si="32"/>
        <v>#DIV/0!</v>
      </c>
      <c r="Q70" s="12" t="e">
        <f t="shared" si="32"/>
        <v>#DIV/0!</v>
      </c>
      <c r="R70" s="12" t="e">
        <f t="shared" si="32"/>
        <v>#DIV/0!</v>
      </c>
      <c r="S70" s="12" t="e">
        <f t="shared" si="32"/>
        <v>#DIV/0!</v>
      </c>
      <c r="T70" s="12" t="e">
        <f t="shared" si="32"/>
        <v>#DIV/0!</v>
      </c>
      <c r="U70" s="12" t="e">
        <f t="shared" si="32"/>
        <v>#DIV/0!</v>
      </c>
      <c r="V70" s="12" t="e">
        <f t="shared" si="32"/>
        <v>#DIV/0!</v>
      </c>
      <c r="W70" s="12" t="e">
        <f t="shared" si="32"/>
        <v>#DIV/0!</v>
      </c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ht="11.25" customHeight="1">
      <c r="A71" s="6"/>
      <c r="B71" s="10" t="s">
        <v>74</v>
      </c>
      <c r="C71" s="14" t="s">
        <v>46</v>
      </c>
      <c r="D71" s="6"/>
      <c r="E71" s="6"/>
      <c r="F71" s="13" t="e">
        <f>IF(AND(F70&gt;F61*F4,F70&lt;F62*F4),"***ok***","***error***")</f>
        <v>#DIV/0!</v>
      </c>
      <c r="G71" s="13" t="e">
        <f>IF(AND(G70&gt;G61*G4,G70&lt;G62*G4),"***ok***","***error***")</f>
        <v>#DIV/0!</v>
      </c>
      <c r="H71" s="13" t="e">
        <f aca="true" t="shared" si="33" ref="H71:W71">IF(AND(H70&gt;H61*H4,H70&lt;H62*H4),"***ok***","***error***")</f>
        <v>#DIV/0!</v>
      </c>
      <c r="I71" s="13" t="e">
        <f t="shared" si="33"/>
        <v>#DIV/0!</v>
      </c>
      <c r="J71" s="13" t="e">
        <f t="shared" si="33"/>
        <v>#DIV/0!</v>
      </c>
      <c r="K71" s="13" t="e">
        <f t="shared" si="33"/>
        <v>#DIV/0!</v>
      </c>
      <c r="L71" s="13" t="e">
        <f t="shared" si="33"/>
        <v>#DIV/0!</v>
      </c>
      <c r="M71" s="13" t="e">
        <f t="shared" si="33"/>
        <v>#DIV/0!</v>
      </c>
      <c r="N71" s="13" t="e">
        <f t="shared" si="33"/>
        <v>#DIV/0!</v>
      </c>
      <c r="O71" s="13" t="e">
        <f t="shared" si="33"/>
        <v>#DIV/0!</v>
      </c>
      <c r="P71" s="13" t="e">
        <f t="shared" si="33"/>
        <v>#DIV/0!</v>
      </c>
      <c r="Q71" s="13" t="e">
        <f t="shared" si="33"/>
        <v>#DIV/0!</v>
      </c>
      <c r="R71" s="13" t="e">
        <f t="shared" si="33"/>
        <v>#DIV/0!</v>
      </c>
      <c r="S71" s="13" t="e">
        <f t="shared" si="33"/>
        <v>#DIV/0!</v>
      </c>
      <c r="T71" s="13" t="e">
        <f t="shared" si="33"/>
        <v>#DIV/0!</v>
      </c>
      <c r="U71" s="13" t="e">
        <f t="shared" si="33"/>
        <v>#DIV/0!</v>
      </c>
      <c r="V71" s="13" t="e">
        <f t="shared" si="33"/>
        <v>#DIV/0!</v>
      </c>
      <c r="W71" s="13" t="e">
        <f t="shared" si="33"/>
        <v>#DIV/0!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ht="11.25" customHeight="1">
      <c r="A72" s="6"/>
      <c r="B72" s="6"/>
      <c r="C72" s="4"/>
      <c r="D72" s="6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ht="11.25" customHeight="1">
      <c r="A73" s="6"/>
      <c r="B73" s="6"/>
      <c r="C73" s="15" t="s">
        <v>30</v>
      </c>
      <c r="D73" s="6"/>
      <c r="E73" s="6"/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1</v>
      </c>
      <c r="U73" s="16">
        <v>0</v>
      </c>
      <c r="V73" s="16">
        <v>0</v>
      </c>
      <c r="W73" s="16">
        <v>0</v>
      </c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ht="11.25" customHeight="1">
      <c r="A74" s="6"/>
      <c r="B74" s="6"/>
      <c r="C74" s="15" t="s">
        <v>31</v>
      </c>
      <c r="D74" s="6"/>
      <c r="E74" s="6"/>
      <c r="F74" s="16">
        <v>1</v>
      </c>
      <c r="G74" s="16">
        <v>5</v>
      </c>
      <c r="H74" s="16">
        <v>5</v>
      </c>
      <c r="I74" s="16">
        <v>5</v>
      </c>
      <c r="J74" s="16">
        <v>5</v>
      </c>
      <c r="K74" s="16">
        <v>5</v>
      </c>
      <c r="L74" s="16">
        <v>4</v>
      </c>
      <c r="M74" s="16">
        <v>5</v>
      </c>
      <c r="N74" s="16">
        <v>5</v>
      </c>
      <c r="O74" s="16">
        <v>4</v>
      </c>
      <c r="P74" s="16">
        <v>5</v>
      </c>
      <c r="Q74" s="16">
        <v>5</v>
      </c>
      <c r="R74" s="16">
        <v>5</v>
      </c>
      <c r="S74" s="16">
        <v>5</v>
      </c>
      <c r="T74" s="16">
        <v>6</v>
      </c>
      <c r="U74" s="16">
        <v>5</v>
      </c>
      <c r="V74" s="16">
        <v>5</v>
      </c>
      <c r="W74" s="16">
        <v>5</v>
      </c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ht="11.25" customHeight="1">
      <c r="A75" s="6"/>
      <c r="B75" s="10" t="s">
        <v>75</v>
      </c>
      <c r="C75" s="18" t="s">
        <v>33</v>
      </c>
      <c r="D75" s="38" t="s">
        <v>13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11.25" customHeight="1">
      <c r="A76" s="6"/>
      <c r="B76" s="6"/>
      <c r="C76" s="14" t="s">
        <v>76</v>
      </c>
      <c r="D76" s="10" t="s">
        <v>19</v>
      </c>
      <c r="E76" s="6"/>
      <c r="F76" s="34" t="e">
        <f>F64-(F23*F75)</f>
        <v>#DIV/0!</v>
      </c>
      <c r="G76" s="34" t="e">
        <f>G64-(G23*G75)</f>
        <v>#DIV/0!</v>
      </c>
      <c r="H76" s="34" t="e">
        <f aca="true" t="shared" si="34" ref="H76:W76">H64-(H23*H75)</f>
        <v>#DIV/0!</v>
      </c>
      <c r="I76" s="34" t="e">
        <f t="shared" si="34"/>
        <v>#DIV/0!</v>
      </c>
      <c r="J76" s="34" t="e">
        <f t="shared" si="34"/>
        <v>#DIV/0!</v>
      </c>
      <c r="K76" s="34" t="e">
        <f t="shared" si="34"/>
        <v>#DIV/0!</v>
      </c>
      <c r="L76" s="34" t="e">
        <f t="shared" si="34"/>
        <v>#DIV/0!</v>
      </c>
      <c r="M76" s="34" t="e">
        <f t="shared" si="34"/>
        <v>#DIV/0!</v>
      </c>
      <c r="N76" s="34" t="e">
        <f t="shared" si="34"/>
        <v>#DIV/0!</v>
      </c>
      <c r="O76" s="34" t="e">
        <f t="shared" si="34"/>
        <v>#DIV/0!</v>
      </c>
      <c r="P76" s="34" t="e">
        <f t="shared" si="34"/>
        <v>#DIV/0!</v>
      </c>
      <c r="Q76" s="34" t="e">
        <f t="shared" si="34"/>
        <v>#DIV/0!</v>
      </c>
      <c r="R76" s="34" t="e">
        <f t="shared" si="34"/>
        <v>#DIV/0!</v>
      </c>
      <c r="S76" s="34" t="e">
        <f t="shared" si="34"/>
        <v>#DIV/0!</v>
      </c>
      <c r="T76" s="34" t="e">
        <f t="shared" si="34"/>
        <v>#DIV/0!</v>
      </c>
      <c r="U76" s="34" t="e">
        <f t="shared" si="34"/>
        <v>#DIV/0!</v>
      </c>
      <c r="V76" s="34" t="e">
        <f t="shared" si="34"/>
        <v>#DIV/0!</v>
      </c>
      <c r="W76" s="34" t="e">
        <f t="shared" si="34"/>
        <v>#DIV/0!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ht="11.25" customHeight="1">
      <c r="A77" s="6"/>
      <c r="B77" s="10" t="s">
        <v>77</v>
      </c>
      <c r="C77" s="18" t="s">
        <v>78</v>
      </c>
      <c r="D77" s="38" t="s">
        <v>13</v>
      </c>
      <c r="E77" s="6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ht="11.25" customHeight="1">
      <c r="A78" s="6"/>
      <c r="B78" s="6"/>
      <c r="C78" s="14" t="s">
        <v>79</v>
      </c>
      <c r="D78" s="10" t="s">
        <v>19</v>
      </c>
      <c r="E78" s="6"/>
      <c r="F78" s="34">
        <f aca="true" t="shared" si="35" ref="F78:W78">$F$5*F77</f>
        <v>0</v>
      </c>
      <c r="G78" s="34">
        <f t="shared" si="35"/>
        <v>0</v>
      </c>
      <c r="H78" s="34">
        <f t="shared" si="35"/>
        <v>0</v>
      </c>
      <c r="I78" s="34">
        <f t="shared" si="35"/>
        <v>0</v>
      </c>
      <c r="J78" s="34">
        <f t="shared" si="35"/>
        <v>0</v>
      </c>
      <c r="K78" s="34">
        <f t="shared" si="35"/>
        <v>0</v>
      </c>
      <c r="L78" s="34">
        <f t="shared" si="35"/>
        <v>0</v>
      </c>
      <c r="M78" s="34">
        <f t="shared" si="35"/>
        <v>0</v>
      </c>
      <c r="N78" s="34">
        <f t="shared" si="35"/>
        <v>0</v>
      </c>
      <c r="O78" s="34">
        <f t="shared" si="35"/>
        <v>0</v>
      </c>
      <c r="P78" s="34">
        <f t="shared" si="35"/>
        <v>0</v>
      </c>
      <c r="Q78" s="34">
        <f t="shared" si="35"/>
        <v>0</v>
      </c>
      <c r="R78" s="34">
        <f t="shared" si="35"/>
        <v>0</v>
      </c>
      <c r="S78" s="34">
        <f t="shared" si="35"/>
        <v>0</v>
      </c>
      <c r="T78" s="34">
        <f t="shared" si="35"/>
        <v>0</v>
      </c>
      <c r="U78" s="34">
        <f t="shared" si="35"/>
        <v>0</v>
      </c>
      <c r="V78" s="34">
        <f t="shared" si="35"/>
        <v>0</v>
      </c>
      <c r="W78" s="34">
        <f t="shared" si="35"/>
        <v>0</v>
      </c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ht="11.25" customHeight="1">
      <c r="A79" s="6"/>
      <c r="B79" s="6"/>
      <c r="C79" s="14" t="s">
        <v>80</v>
      </c>
      <c r="D79" s="10" t="s">
        <v>19</v>
      </c>
      <c r="E79" s="6"/>
      <c r="F79" s="34" t="e">
        <f>F76-F78</f>
        <v>#DIV/0!</v>
      </c>
      <c r="G79" s="34" t="e">
        <f>G76-G78</f>
        <v>#DIV/0!</v>
      </c>
      <c r="H79" s="34" t="e">
        <f aca="true" t="shared" si="36" ref="H79:W79">H76-H78</f>
        <v>#DIV/0!</v>
      </c>
      <c r="I79" s="34" t="e">
        <f t="shared" si="36"/>
        <v>#DIV/0!</v>
      </c>
      <c r="J79" s="34" t="e">
        <f t="shared" si="36"/>
        <v>#DIV/0!</v>
      </c>
      <c r="K79" s="34" t="e">
        <f t="shared" si="36"/>
        <v>#DIV/0!</v>
      </c>
      <c r="L79" s="34" t="e">
        <f t="shared" si="36"/>
        <v>#DIV/0!</v>
      </c>
      <c r="M79" s="34" t="e">
        <f t="shared" si="36"/>
        <v>#DIV/0!</v>
      </c>
      <c r="N79" s="34" t="e">
        <f t="shared" si="36"/>
        <v>#DIV/0!</v>
      </c>
      <c r="O79" s="34" t="e">
        <f t="shared" si="36"/>
        <v>#DIV/0!</v>
      </c>
      <c r="P79" s="34" t="e">
        <f t="shared" si="36"/>
        <v>#DIV/0!</v>
      </c>
      <c r="Q79" s="34" t="e">
        <f t="shared" si="36"/>
        <v>#DIV/0!</v>
      </c>
      <c r="R79" s="34" t="e">
        <f t="shared" si="36"/>
        <v>#DIV/0!</v>
      </c>
      <c r="S79" s="34" t="e">
        <f t="shared" si="36"/>
        <v>#DIV/0!</v>
      </c>
      <c r="T79" s="34" t="e">
        <f t="shared" si="36"/>
        <v>#DIV/0!</v>
      </c>
      <c r="U79" s="34" t="e">
        <f t="shared" si="36"/>
        <v>#DIV/0!</v>
      </c>
      <c r="V79" s="34" t="e">
        <f t="shared" si="36"/>
        <v>#DIV/0!</v>
      </c>
      <c r="W79" s="34" t="e">
        <f t="shared" si="36"/>
        <v>#DIV/0!</v>
      </c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ht="11.25" customHeight="1">
      <c r="A80" s="6"/>
      <c r="B80" s="6"/>
      <c r="C80" s="14" t="s">
        <v>81</v>
      </c>
      <c r="D80" s="10" t="s">
        <v>40</v>
      </c>
      <c r="E80" s="6"/>
      <c r="F80" s="11" t="e">
        <f aca="true" t="shared" si="37" ref="F80:W80">SQRT(2*F79/$F$6)</f>
        <v>#DIV/0!</v>
      </c>
      <c r="G80" s="11" t="e">
        <f t="shared" si="37"/>
        <v>#DIV/0!</v>
      </c>
      <c r="H80" s="11" t="e">
        <f t="shared" si="37"/>
        <v>#DIV/0!</v>
      </c>
      <c r="I80" s="11" t="e">
        <f t="shared" si="37"/>
        <v>#DIV/0!</v>
      </c>
      <c r="J80" s="11" t="e">
        <f t="shared" si="37"/>
        <v>#DIV/0!</v>
      </c>
      <c r="K80" s="11" t="e">
        <f t="shared" si="37"/>
        <v>#DIV/0!</v>
      </c>
      <c r="L80" s="11" t="e">
        <f t="shared" si="37"/>
        <v>#DIV/0!</v>
      </c>
      <c r="M80" s="11" t="e">
        <f t="shared" si="37"/>
        <v>#DIV/0!</v>
      </c>
      <c r="N80" s="11" t="e">
        <f t="shared" si="37"/>
        <v>#DIV/0!</v>
      </c>
      <c r="O80" s="11" t="e">
        <f t="shared" si="37"/>
        <v>#DIV/0!</v>
      </c>
      <c r="P80" s="11" t="e">
        <f t="shared" si="37"/>
        <v>#DIV/0!</v>
      </c>
      <c r="Q80" s="11" t="e">
        <f t="shared" si="37"/>
        <v>#DIV/0!</v>
      </c>
      <c r="R80" s="11" t="e">
        <f t="shared" si="37"/>
        <v>#DIV/0!</v>
      </c>
      <c r="S80" s="11" t="e">
        <f t="shared" si="37"/>
        <v>#DIV/0!</v>
      </c>
      <c r="T80" s="11" t="e">
        <f t="shared" si="37"/>
        <v>#DIV/0!</v>
      </c>
      <c r="U80" s="11" t="e">
        <f t="shared" si="37"/>
        <v>#DIV/0!</v>
      </c>
      <c r="V80" s="11" t="e">
        <f t="shared" si="37"/>
        <v>#DIV/0!</v>
      </c>
      <c r="W80" s="11" t="e">
        <f t="shared" si="37"/>
        <v>#DIV/0!</v>
      </c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ht="11.25" customHeight="1">
      <c r="A81" s="6"/>
      <c r="B81" s="10" t="s">
        <v>82</v>
      </c>
      <c r="C81" s="18" t="s">
        <v>42</v>
      </c>
      <c r="D81" s="38" t="s">
        <v>13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ht="11.25" customHeight="1">
      <c r="A82" s="6"/>
      <c r="B82" s="6"/>
      <c r="C82" s="14" t="s">
        <v>43</v>
      </c>
      <c r="D82" s="10" t="s">
        <v>44</v>
      </c>
      <c r="E82" s="6"/>
      <c r="F82" s="12" t="e">
        <f>F80^2/F81</f>
        <v>#DIV/0!</v>
      </c>
      <c r="G82" s="12" t="e">
        <f>G80^2/G81</f>
        <v>#DIV/0!</v>
      </c>
      <c r="H82" s="12" t="e">
        <f aca="true" t="shared" si="38" ref="H82:W82">H80^2/H81</f>
        <v>#DIV/0!</v>
      </c>
      <c r="I82" s="12" t="e">
        <f t="shared" si="38"/>
        <v>#DIV/0!</v>
      </c>
      <c r="J82" s="12" t="e">
        <f t="shared" si="38"/>
        <v>#DIV/0!</v>
      </c>
      <c r="K82" s="12" t="e">
        <f t="shared" si="38"/>
        <v>#DIV/0!</v>
      </c>
      <c r="L82" s="12" t="e">
        <f t="shared" si="38"/>
        <v>#DIV/0!</v>
      </c>
      <c r="M82" s="12" t="e">
        <f t="shared" si="38"/>
        <v>#DIV/0!</v>
      </c>
      <c r="N82" s="12" t="e">
        <f t="shared" si="38"/>
        <v>#DIV/0!</v>
      </c>
      <c r="O82" s="12" t="e">
        <f t="shared" si="38"/>
        <v>#DIV/0!</v>
      </c>
      <c r="P82" s="12" t="e">
        <f t="shared" si="38"/>
        <v>#DIV/0!</v>
      </c>
      <c r="Q82" s="12" t="e">
        <f t="shared" si="38"/>
        <v>#DIV/0!</v>
      </c>
      <c r="R82" s="12" t="e">
        <f t="shared" si="38"/>
        <v>#DIV/0!</v>
      </c>
      <c r="S82" s="12" t="e">
        <f t="shared" si="38"/>
        <v>#DIV/0!</v>
      </c>
      <c r="T82" s="12" t="e">
        <f t="shared" si="38"/>
        <v>#DIV/0!</v>
      </c>
      <c r="U82" s="12" t="e">
        <f t="shared" si="38"/>
        <v>#DIV/0!</v>
      </c>
      <c r="V82" s="12" t="e">
        <f t="shared" si="38"/>
        <v>#DIV/0!</v>
      </c>
      <c r="W82" s="12" t="e">
        <f t="shared" si="38"/>
        <v>#DIV/0!</v>
      </c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ht="11.25" customHeight="1">
      <c r="A83" s="6"/>
      <c r="B83" s="10" t="s">
        <v>83</v>
      </c>
      <c r="C83" s="14" t="s">
        <v>46</v>
      </c>
      <c r="D83" s="6"/>
      <c r="E83" s="6"/>
      <c r="F83" s="13" t="e">
        <f>IF(AND(F82&gt;F73*F4,F82&lt;F74*F4),"***ok***","***error***")</f>
        <v>#DIV/0!</v>
      </c>
      <c r="G83" s="13" t="e">
        <f>IF(AND(G82&gt;G73*G4,G82&lt;G74*G4),"***ok***","***error***")</f>
        <v>#DIV/0!</v>
      </c>
      <c r="H83" s="13" t="e">
        <f aca="true" t="shared" si="39" ref="H83:W83">IF(AND(H82&gt;H73*H4,H82&lt;H74*H4),"***ok***","***error***")</f>
        <v>#DIV/0!</v>
      </c>
      <c r="I83" s="13" t="e">
        <f t="shared" si="39"/>
        <v>#DIV/0!</v>
      </c>
      <c r="J83" s="13" t="e">
        <f t="shared" si="39"/>
        <v>#DIV/0!</v>
      </c>
      <c r="K83" s="13" t="e">
        <f t="shared" si="39"/>
        <v>#DIV/0!</v>
      </c>
      <c r="L83" s="13" t="e">
        <f t="shared" si="39"/>
        <v>#DIV/0!</v>
      </c>
      <c r="M83" s="13" t="e">
        <f t="shared" si="39"/>
        <v>#DIV/0!</v>
      </c>
      <c r="N83" s="13" t="e">
        <f t="shared" si="39"/>
        <v>#DIV/0!</v>
      </c>
      <c r="O83" s="13" t="e">
        <f t="shared" si="39"/>
        <v>#DIV/0!</v>
      </c>
      <c r="P83" s="13" t="e">
        <f t="shared" si="39"/>
        <v>#DIV/0!</v>
      </c>
      <c r="Q83" s="13" t="e">
        <f t="shared" si="39"/>
        <v>#DIV/0!</v>
      </c>
      <c r="R83" s="13" t="e">
        <f t="shared" si="39"/>
        <v>#DIV/0!</v>
      </c>
      <c r="S83" s="13" t="e">
        <f t="shared" si="39"/>
        <v>#DIV/0!</v>
      </c>
      <c r="T83" s="13" t="e">
        <f t="shared" si="39"/>
        <v>#DIV/0!</v>
      </c>
      <c r="U83" s="13" t="e">
        <f t="shared" si="39"/>
        <v>#DIV/0!</v>
      </c>
      <c r="V83" s="13" t="e">
        <f t="shared" si="39"/>
        <v>#DIV/0!</v>
      </c>
      <c r="W83" s="13" t="e">
        <f t="shared" si="39"/>
        <v>#DIV/0!</v>
      </c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ht="11.25" customHeight="1">
      <c r="A84" s="6"/>
      <c r="B84" s="6"/>
      <c r="C84" s="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ht="11.25" customHeight="1">
      <c r="A85" s="6"/>
      <c r="B85" s="6"/>
      <c r="C85" s="28" t="s">
        <v>84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ht="11.25" customHeight="1">
      <c r="A86" s="6"/>
      <c r="B86" s="10" t="s">
        <v>85</v>
      </c>
      <c r="C86" s="18" t="s">
        <v>33</v>
      </c>
      <c r="D86" s="39" t="s">
        <v>13</v>
      </c>
      <c r="E86" s="6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ht="11.25" customHeight="1">
      <c r="A87" s="6"/>
      <c r="B87" s="6"/>
      <c r="C87" s="14" t="s">
        <v>86</v>
      </c>
      <c r="D87" s="27" t="s">
        <v>19</v>
      </c>
      <c r="E87" s="6"/>
      <c r="F87" s="34" t="e">
        <f>F76-(F23*F86)</f>
        <v>#DIV/0!</v>
      </c>
      <c r="G87" s="34" t="e">
        <f>G76-(G23*G86)</f>
        <v>#DIV/0!</v>
      </c>
      <c r="H87" s="34" t="e">
        <f aca="true" t="shared" si="40" ref="H87:W87">H76-(H23*H86)</f>
        <v>#DIV/0!</v>
      </c>
      <c r="I87" s="34" t="e">
        <f t="shared" si="40"/>
        <v>#DIV/0!</v>
      </c>
      <c r="J87" s="34" t="e">
        <f t="shared" si="40"/>
        <v>#DIV/0!</v>
      </c>
      <c r="K87" s="34" t="e">
        <f t="shared" si="40"/>
        <v>#DIV/0!</v>
      </c>
      <c r="L87" s="34" t="e">
        <f t="shared" si="40"/>
        <v>#DIV/0!</v>
      </c>
      <c r="M87" s="34" t="e">
        <f t="shared" si="40"/>
        <v>#DIV/0!</v>
      </c>
      <c r="N87" s="34" t="e">
        <f t="shared" si="40"/>
        <v>#DIV/0!</v>
      </c>
      <c r="O87" s="34" t="e">
        <f t="shared" si="40"/>
        <v>#DIV/0!</v>
      </c>
      <c r="P87" s="34" t="e">
        <f t="shared" si="40"/>
        <v>#DIV/0!</v>
      </c>
      <c r="Q87" s="34" t="e">
        <f t="shared" si="40"/>
        <v>#DIV/0!</v>
      </c>
      <c r="R87" s="34" t="e">
        <f t="shared" si="40"/>
        <v>#DIV/0!</v>
      </c>
      <c r="S87" s="34" t="e">
        <f t="shared" si="40"/>
        <v>#DIV/0!</v>
      </c>
      <c r="T87" s="34" t="e">
        <f t="shared" si="40"/>
        <v>#DIV/0!</v>
      </c>
      <c r="U87" s="34" t="e">
        <f t="shared" si="40"/>
        <v>#DIV/0!</v>
      </c>
      <c r="V87" s="34" t="e">
        <f t="shared" si="40"/>
        <v>#DIV/0!</v>
      </c>
      <c r="W87" s="34" t="e">
        <f t="shared" si="40"/>
        <v>#DIV/0!</v>
      </c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ht="11.25" customHeight="1">
      <c r="A88" s="6"/>
      <c r="B88" s="10" t="s">
        <v>87</v>
      </c>
      <c r="C88" s="18" t="s">
        <v>88</v>
      </c>
      <c r="D88" s="39" t="s">
        <v>13</v>
      </c>
      <c r="E88" s="6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 ht="11.25" customHeight="1">
      <c r="A89" s="6"/>
      <c r="B89" s="6"/>
      <c r="C89" s="14" t="s">
        <v>89</v>
      </c>
      <c r="D89" s="27" t="s">
        <v>19</v>
      </c>
      <c r="E89" s="6"/>
      <c r="F89" s="34">
        <f>F5*F88</f>
        <v>0</v>
      </c>
      <c r="G89" s="34">
        <f>G5*G88</f>
        <v>0</v>
      </c>
      <c r="H89" s="34">
        <f aca="true" t="shared" si="41" ref="H89:W89">H5*H88</f>
        <v>0</v>
      </c>
      <c r="I89" s="34">
        <f t="shared" si="41"/>
        <v>0</v>
      </c>
      <c r="J89" s="34">
        <f t="shared" si="41"/>
        <v>0</v>
      </c>
      <c r="K89" s="34">
        <f t="shared" si="41"/>
        <v>0</v>
      </c>
      <c r="L89" s="34">
        <f t="shared" si="41"/>
        <v>0</v>
      </c>
      <c r="M89" s="34">
        <f t="shared" si="41"/>
        <v>0</v>
      </c>
      <c r="N89" s="34">
        <f t="shared" si="41"/>
        <v>0</v>
      </c>
      <c r="O89" s="34">
        <f t="shared" si="41"/>
        <v>0</v>
      </c>
      <c r="P89" s="34">
        <f t="shared" si="41"/>
        <v>0</v>
      </c>
      <c r="Q89" s="34">
        <f t="shared" si="41"/>
        <v>0</v>
      </c>
      <c r="R89" s="34">
        <f t="shared" si="41"/>
        <v>0</v>
      </c>
      <c r="S89" s="34">
        <f t="shared" si="41"/>
        <v>0</v>
      </c>
      <c r="T89" s="34">
        <f t="shared" si="41"/>
        <v>0</v>
      </c>
      <c r="U89" s="34">
        <f t="shared" si="41"/>
        <v>0</v>
      </c>
      <c r="V89" s="34">
        <f t="shared" si="41"/>
        <v>0</v>
      </c>
      <c r="W89" s="34">
        <f t="shared" si="41"/>
        <v>0</v>
      </c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ht="11.25" customHeight="1">
      <c r="A90" s="6"/>
      <c r="B90" s="6"/>
      <c r="C90" s="14" t="s">
        <v>90</v>
      </c>
      <c r="D90" s="27" t="s">
        <v>19</v>
      </c>
      <c r="E90" s="6"/>
      <c r="F90" s="34" t="e">
        <f>F87-F89</f>
        <v>#DIV/0!</v>
      </c>
      <c r="G90" s="34" t="e">
        <f>G87-G89</f>
        <v>#DIV/0!</v>
      </c>
      <c r="H90" s="34" t="e">
        <f aca="true" t="shared" si="42" ref="H90:W90">H87-H89</f>
        <v>#DIV/0!</v>
      </c>
      <c r="I90" s="34" t="e">
        <f t="shared" si="42"/>
        <v>#DIV/0!</v>
      </c>
      <c r="J90" s="34" t="e">
        <f t="shared" si="42"/>
        <v>#DIV/0!</v>
      </c>
      <c r="K90" s="34" t="e">
        <f t="shared" si="42"/>
        <v>#DIV/0!</v>
      </c>
      <c r="L90" s="34" t="e">
        <f t="shared" si="42"/>
        <v>#DIV/0!</v>
      </c>
      <c r="M90" s="34" t="e">
        <f t="shared" si="42"/>
        <v>#DIV/0!</v>
      </c>
      <c r="N90" s="34" t="e">
        <f t="shared" si="42"/>
        <v>#DIV/0!</v>
      </c>
      <c r="O90" s="34" t="e">
        <f t="shared" si="42"/>
        <v>#DIV/0!</v>
      </c>
      <c r="P90" s="34" t="e">
        <f t="shared" si="42"/>
        <v>#DIV/0!</v>
      </c>
      <c r="Q90" s="34" t="e">
        <f t="shared" si="42"/>
        <v>#DIV/0!</v>
      </c>
      <c r="R90" s="34" t="e">
        <f t="shared" si="42"/>
        <v>#DIV/0!</v>
      </c>
      <c r="S90" s="34" t="e">
        <f t="shared" si="42"/>
        <v>#DIV/0!</v>
      </c>
      <c r="T90" s="34" t="e">
        <f t="shared" si="42"/>
        <v>#DIV/0!</v>
      </c>
      <c r="U90" s="34" t="e">
        <f t="shared" si="42"/>
        <v>#DIV/0!</v>
      </c>
      <c r="V90" s="34" t="e">
        <f t="shared" si="42"/>
        <v>#DIV/0!</v>
      </c>
      <c r="W90" s="34" t="e">
        <f t="shared" si="42"/>
        <v>#DIV/0!</v>
      </c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11.25" customHeight="1">
      <c r="A91" s="6"/>
      <c r="B91" s="6"/>
      <c r="C91" s="14" t="s">
        <v>91</v>
      </c>
      <c r="D91" s="32" t="s">
        <v>40</v>
      </c>
      <c r="E91" s="33"/>
      <c r="F91" s="11" t="e">
        <f aca="true" t="shared" si="43" ref="F91:W91">SQRT(2*F90/$F$6)</f>
        <v>#DIV/0!</v>
      </c>
      <c r="G91" s="11" t="e">
        <f t="shared" si="43"/>
        <v>#DIV/0!</v>
      </c>
      <c r="H91" s="11" t="e">
        <f t="shared" si="43"/>
        <v>#DIV/0!</v>
      </c>
      <c r="I91" s="11" t="e">
        <f t="shared" si="43"/>
        <v>#DIV/0!</v>
      </c>
      <c r="J91" s="11" t="e">
        <f t="shared" si="43"/>
        <v>#DIV/0!</v>
      </c>
      <c r="K91" s="11" t="e">
        <f t="shared" si="43"/>
        <v>#DIV/0!</v>
      </c>
      <c r="L91" s="11" t="e">
        <f t="shared" si="43"/>
        <v>#DIV/0!</v>
      </c>
      <c r="M91" s="11" t="e">
        <f t="shared" si="43"/>
        <v>#DIV/0!</v>
      </c>
      <c r="N91" s="11" t="e">
        <f t="shared" si="43"/>
        <v>#DIV/0!</v>
      </c>
      <c r="O91" s="11" t="e">
        <f t="shared" si="43"/>
        <v>#DIV/0!</v>
      </c>
      <c r="P91" s="11" t="e">
        <f t="shared" si="43"/>
        <v>#DIV/0!</v>
      </c>
      <c r="Q91" s="11" t="e">
        <f t="shared" si="43"/>
        <v>#DIV/0!</v>
      </c>
      <c r="R91" s="11" t="e">
        <f t="shared" si="43"/>
        <v>#DIV/0!</v>
      </c>
      <c r="S91" s="11" t="e">
        <f t="shared" si="43"/>
        <v>#DIV/0!</v>
      </c>
      <c r="T91" s="11" t="e">
        <f t="shared" si="43"/>
        <v>#DIV/0!</v>
      </c>
      <c r="U91" s="11" t="e">
        <f t="shared" si="43"/>
        <v>#DIV/0!</v>
      </c>
      <c r="V91" s="11" t="e">
        <f t="shared" si="43"/>
        <v>#DIV/0!</v>
      </c>
      <c r="W91" s="11" t="e">
        <f t="shared" si="43"/>
        <v>#DIV/0!</v>
      </c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ht="11.25" customHeight="1">
      <c r="A92" s="6"/>
      <c r="B92" s="6"/>
      <c r="C92" s="4"/>
      <c r="D92" s="6"/>
      <c r="E92" s="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ht="11.25" customHeight="1">
      <c r="A93" s="6"/>
      <c r="B93" s="6"/>
      <c r="C93" s="19" t="s">
        <v>92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</row>
    <row r="94" spans="1:34" ht="11.25" customHeight="1">
      <c r="A94" s="6"/>
      <c r="B94" s="6"/>
      <c r="C94" s="14" t="s">
        <v>93</v>
      </c>
      <c r="D94" s="10" t="s">
        <v>13</v>
      </c>
      <c r="E94" s="6"/>
      <c r="F94" s="11">
        <f>F14</f>
        <v>0</v>
      </c>
      <c r="G94" s="11">
        <f>G14</f>
        <v>0</v>
      </c>
      <c r="H94" s="11">
        <f aca="true" t="shared" si="44" ref="H94:O94">H14</f>
        <v>0</v>
      </c>
      <c r="I94" s="11">
        <f t="shared" si="44"/>
        <v>0</v>
      </c>
      <c r="J94" s="11">
        <f t="shared" si="44"/>
        <v>0</v>
      </c>
      <c r="K94" s="11">
        <f t="shared" si="44"/>
        <v>0</v>
      </c>
      <c r="L94" s="11">
        <f t="shared" si="44"/>
        <v>0</v>
      </c>
      <c r="M94" s="11">
        <f t="shared" si="44"/>
        <v>0</v>
      </c>
      <c r="N94" s="11">
        <f t="shared" si="44"/>
        <v>0</v>
      </c>
      <c r="O94" s="11">
        <f t="shared" si="44"/>
        <v>0</v>
      </c>
      <c r="P94" s="11">
        <f aca="true" t="shared" si="45" ref="P94:W94">P14</f>
        <v>0</v>
      </c>
      <c r="Q94" s="11">
        <f t="shared" si="45"/>
        <v>0</v>
      </c>
      <c r="R94" s="11">
        <f t="shared" si="45"/>
        <v>0</v>
      </c>
      <c r="S94" s="11">
        <f t="shared" si="45"/>
        <v>0</v>
      </c>
      <c r="T94" s="11">
        <f t="shared" si="45"/>
        <v>0</v>
      </c>
      <c r="U94" s="11">
        <f t="shared" si="45"/>
        <v>0</v>
      </c>
      <c r="V94" s="11">
        <f t="shared" si="45"/>
        <v>0</v>
      </c>
      <c r="W94" s="11">
        <f t="shared" si="45"/>
        <v>0</v>
      </c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ht="11.25" customHeight="1">
      <c r="A95" s="6"/>
      <c r="B95" s="6"/>
      <c r="C95" s="14" t="s">
        <v>94</v>
      </c>
      <c r="D95" s="10" t="s">
        <v>19</v>
      </c>
      <c r="E95" s="6"/>
      <c r="F95" s="34">
        <f>F17*(1-F8)</f>
        <v>0</v>
      </c>
      <c r="G95" s="34">
        <f>G17*(1-G8)</f>
        <v>0</v>
      </c>
      <c r="H95" s="34">
        <f aca="true" t="shared" si="46" ref="H95:P95">H17*(1-H8)</f>
        <v>0</v>
      </c>
      <c r="I95" s="34">
        <f t="shared" si="46"/>
        <v>0</v>
      </c>
      <c r="J95" s="34">
        <f t="shared" si="46"/>
        <v>0</v>
      </c>
      <c r="K95" s="34">
        <f t="shared" si="46"/>
        <v>0</v>
      </c>
      <c r="L95" s="34">
        <f t="shared" si="46"/>
        <v>0</v>
      </c>
      <c r="M95" s="34">
        <f t="shared" si="46"/>
        <v>0</v>
      </c>
      <c r="N95" s="34">
        <f t="shared" si="46"/>
        <v>0</v>
      </c>
      <c r="O95" s="34">
        <f t="shared" si="46"/>
        <v>0</v>
      </c>
      <c r="P95" s="34">
        <f t="shared" si="46"/>
        <v>0</v>
      </c>
      <c r="Q95" s="34">
        <f aca="true" t="shared" si="47" ref="Q95:W95">Q17*(1-Q8)</f>
        <v>0</v>
      </c>
      <c r="R95" s="34">
        <f t="shared" si="47"/>
        <v>0</v>
      </c>
      <c r="S95" s="34">
        <f t="shared" si="47"/>
        <v>0</v>
      </c>
      <c r="T95" s="34">
        <f t="shared" si="47"/>
        <v>0</v>
      </c>
      <c r="U95" s="34">
        <f t="shared" si="47"/>
        <v>0</v>
      </c>
      <c r="V95" s="34">
        <f t="shared" si="47"/>
        <v>0</v>
      </c>
      <c r="W95" s="34">
        <f t="shared" si="47"/>
        <v>0</v>
      </c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ht="11.25" customHeight="1">
      <c r="A96" s="6"/>
      <c r="B96" s="6"/>
      <c r="C96" s="14" t="s">
        <v>95</v>
      </c>
      <c r="D96" s="10" t="s">
        <v>96</v>
      </c>
      <c r="E96" s="6"/>
      <c r="F96" s="34" t="e">
        <f>F95/F94</f>
        <v>#DIV/0!</v>
      </c>
      <c r="G96" s="34" t="e">
        <f>G95/G94</f>
        <v>#DIV/0!</v>
      </c>
      <c r="H96" s="34" t="e">
        <f aca="true" t="shared" si="48" ref="H96:W96">H95/H94</f>
        <v>#DIV/0!</v>
      </c>
      <c r="I96" s="34" t="e">
        <f t="shared" si="48"/>
        <v>#DIV/0!</v>
      </c>
      <c r="J96" s="34" t="e">
        <f t="shared" si="48"/>
        <v>#DIV/0!</v>
      </c>
      <c r="K96" s="34" t="e">
        <f t="shared" si="48"/>
        <v>#DIV/0!</v>
      </c>
      <c r="L96" s="34" t="e">
        <f t="shared" si="48"/>
        <v>#DIV/0!</v>
      </c>
      <c r="M96" s="34" t="e">
        <f t="shared" si="48"/>
        <v>#DIV/0!</v>
      </c>
      <c r="N96" s="34" t="e">
        <f t="shared" si="48"/>
        <v>#DIV/0!</v>
      </c>
      <c r="O96" s="34" t="e">
        <f t="shared" si="48"/>
        <v>#DIV/0!</v>
      </c>
      <c r="P96" s="34" t="e">
        <f t="shared" si="48"/>
        <v>#DIV/0!</v>
      </c>
      <c r="Q96" s="34" t="e">
        <f t="shared" si="48"/>
        <v>#DIV/0!</v>
      </c>
      <c r="R96" s="34" t="e">
        <f t="shared" si="48"/>
        <v>#DIV/0!</v>
      </c>
      <c r="S96" s="34" t="e">
        <f t="shared" si="48"/>
        <v>#DIV/0!</v>
      </c>
      <c r="T96" s="34" t="e">
        <f t="shared" si="48"/>
        <v>#DIV/0!</v>
      </c>
      <c r="U96" s="34" t="e">
        <f t="shared" si="48"/>
        <v>#DIV/0!</v>
      </c>
      <c r="V96" s="34" t="e">
        <f t="shared" si="48"/>
        <v>#DIV/0!</v>
      </c>
      <c r="W96" s="34" t="e">
        <f t="shared" si="48"/>
        <v>#DIV/0!</v>
      </c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ht="11.25" customHeight="1">
      <c r="A97" s="6"/>
      <c r="B97" s="6"/>
      <c r="C97" s="14" t="s">
        <v>97</v>
      </c>
      <c r="D97" s="10" t="s">
        <v>98</v>
      </c>
      <c r="E97" s="6"/>
      <c r="F97" s="12" t="e">
        <f>F96/F6</f>
        <v>#DIV/0!</v>
      </c>
      <c r="G97" s="12" t="e">
        <f>G96/G6</f>
        <v>#DIV/0!</v>
      </c>
      <c r="H97" s="12" t="e">
        <f aca="true" t="shared" si="49" ref="H97:W97">H96/H6</f>
        <v>#DIV/0!</v>
      </c>
      <c r="I97" s="12" t="e">
        <f t="shared" si="49"/>
        <v>#DIV/0!</v>
      </c>
      <c r="J97" s="12" t="e">
        <f t="shared" si="49"/>
        <v>#DIV/0!</v>
      </c>
      <c r="K97" s="12" t="e">
        <f t="shared" si="49"/>
        <v>#DIV/0!</v>
      </c>
      <c r="L97" s="12" t="e">
        <f t="shared" si="49"/>
        <v>#DIV/0!</v>
      </c>
      <c r="M97" s="12" t="e">
        <f t="shared" si="49"/>
        <v>#DIV/0!</v>
      </c>
      <c r="N97" s="12" t="e">
        <f t="shared" si="49"/>
        <v>#DIV/0!</v>
      </c>
      <c r="O97" s="12" t="e">
        <f t="shared" si="49"/>
        <v>#DIV/0!</v>
      </c>
      <c r="P97" s="12" t="e">
        <f t="shared" si="49"/>
        <v>#DIV/0!</v>
      </c>
      <c r="Q97" s="12" t="e">
        <f t="shared" si="49"/>
        <v>#DIV/0!</v>
      </c>
      <c r="R97" s="12" t="e">
        <f t="shared" si="49"/>
        <v>#DIV/0!</v>
      </c>
      <c r="S97" s="12" t="e">
        <f t="shared" si="49"/>
        <v>#DIV/0!</v>
      </c>
      <c r="T97" s="12" t="e">
        <f t="shared" si="49"/>
        <v>#DIV/0!</v>
      </c>
      <c r="U97" s="12" t="e">
        <f t="shared" si="49"/>
        <v>#DIV/0!</v>
      </c>
      <c r="V97" s="12" t="e">
        <f t="shared" si="49"/>
        <v>#DIV/0!</v>
      </c>
      <c r="W97" s="12" t="e">
        <f t="shared" si="49"/>
        <v>#DIV/0!</v>
      </c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</row>
    <row r="98" spans="1:34" ht="11.25" customHeight="1">
      <c r="A98" s="6"/>
      <c r="B98" s="6"/>
      <c r="C98" s="14" t="s">
        <v>99</v>
      </c>
      <c r="D98" s="6"/>
      <c r="E98" s="6"/>
      <c r="F98" s="13" t="e">
        <f>IF(F97&gt;F9*F4,"*** error ***","***ok***")</f>
        <v>#DIV/0!</v>
      </c>
      <c r="G98" s="13" t="e">
        <f aca="true" t="shared" si="50" ref="G98:W98">IF(G97&gt;G9*G4,"*** error ***","***ok***")</f>
        <v>#DIV/0!</v>
      </c>
      <c r="H98" s="13" t="e">
        <f t="shared" si="50"/>
        <v>#DIV/0!</v>
      </c>
      <c r="I98" s="13" t="e">
        <f t="shared" si="50"/>
        <v>#DIV/0!</v>
      </c>
      <c r="J98" s="13" t="e">
        <f t="shared" si="50"/>
        <v>#DIV/0!</v>
      </c>
      <c r="K98" s="13" t="e">
        <f t="shared" si="50"/>
        <v>#DIV/0!</v>
      </c>
      <c r="L98" s="13" t="e">
        <f t="shared" si="50"/>
        <v>#DIV/0!</v>
      </c>
      <c r="M98" s="13" t="e">
        <f t="shared" si="50"/>
        <v>#DIV/0!</v>
      </c>
      <c r="N98" s="13" t="e">
        <f t="shared" si="50"/>
        <v>#DIV/0!</v>
      </c>
      <c r="O98" s="13" t="e">
        <f t="shared" si="50"/>
        <v>#DIV/0!</v>
      </c>
      <c r="P98" s="13" t="e">
        <f t="shared" si="50"/>
        <v>#DIV/0!</v>
      </c>
      <c r="Q98" s="13" t="e">
        <f t="shared" si="50"/>
        <v>#DIV/0!</v>
      </c>
      <c r="R98" s="13" t="e">
        <f t="shared" si="50"/>
        <v>#DIV/0!</v>
      </c>
      <c r="S98" s="13" t="e">
        <f t="shared" si="50"/>
        <v>#DIV/0!</v>
      </c>
      <c r="T98" s="13" t="e">
        <f t="shared" si="50"/>
        <v>#DIV/0!</v>
      </c>
      <c r="U98" s="13" t="e">
        <f t="shared" si="50"/>
        <v>#DIV/0!</v>
      </c>
      <c r="V98" s="13" t="e">
        <f t="shared" si="50"/>
        <v>#DIV/0!</v>
      </c>
      <c r="W98" s="13" t="e">
        <f t="shared" si="50"/>
        <v>#DIV/0!</v>
      </c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spans="1:34" ht="11.25" customHeight="1">
      <c r="A99" s="6"/>
      <c r="B99" s="6"/>
      <c r="C99" s="4"/>
      <c r="D99" s="6"/>
      <c r="E99" s="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ht="11.25" customHeight="1">
      <c r="A100" s="6"/>
      <c r="B100" s="6"/>
      <c r="C100" s="14" t="s">
        <v>100</v>
      </c>
      <c r="D100" s="6"/>
      <c r="E100" s="6"/>
      <c r="F100" s="11">
        <f>F13+F14+F15+F27+F39+F51+F63+F75+F86</f>
        <v>0</v>
      </c>
      <c r="G100" s="11">
        <f aca="true" t="shared" si="51" ref="G100:P100">G13+G14+G15+G27+G39+G51+G63+G75+G86</f>
        <v>0</v>
      </c>
      <c r="H100" s="11">
        <f t="shared" si="51"/>
        <v>0</v>
      </c>
      <c r="I100" s="11">
        <f t="shared" si="51"/>
        <v>0</v>
      </c>
      <c r="J100" s="11">
        <f t="shared" si="51"/>
        <v>0</v>
      </c>
      <c r="K100" s="11">
        <f t="shared" si="51"/>
        <v>0</v>
      </c>
      <c r="L100" s="11">
        <f t="shared" si="51"/>
        <v>0</v>
      </c>
      <c r="M100" s="11">
        <f t="shared" si="51"/>
        <v>0</v>
      </c>
      <c r="N100" s="11">
        <f t="shared" si="51"/>
        <v>0</v>
      </c>
      <c r="O100" s="11">
        <f t="shared" si="51"/>
        <v>0</v>
      </c>
      <c r="P100" s="11">
        <f t="shared" si="51"/>
        <v>0</v>
      </c>
      <c r="Q100" s="11">
        <f aca="true" t="shared" si="52" ref="Q100:W100">Q13+Q14+Q15+Q27+Q39+Q51+Q63+Q75+Q86</f>
        <v>0</v>
      </c>
      <c r="R100" s="11">
        <f t="shared" si="52"/>
        <v>0</v>
      </c>
      <c r="S100" s="11">
        <f t="shared" si="52"/>
        <v>0</v>
      </c>
      <c r="T100" s="11">
        <f t="shared" si="52"/>
        <v>0</v>
      </c>
      <c r="U100" s="11">
        <f t="shared" si="52"/>
        <v>0</v>
      </c>
      <c r="V100" s="11">
        <f t="shared" si="52"/>
        <v>0</v>
      </c>
      <c r="W100" s="11">
        <f t="shared" si="52"/>
        <v>0</v>
      </c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ht="11.25" customHeight="1">
      <c r="A101" s="6"/>
      <c r="B101" s="6"/>
      <c r="C101" s="4"/>
      <c r="D101" s="6"/>
      <c r="E101" s="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6:34" ht="9.75" customHeight="1">
      <c r="F102" s="42">
        <f aca="true" t="shared" si="53" ref="F102:W102">F3-F100</f>
        <v>0</v>
      </c>
      <c r="G102" s="42">
        <f t="shared" si="53"/>
        <v>0</v>
      </c>
      <c r="H102" s="42">
        <f t="shared" si="53"/>
        <v>0</v>
      </c>
      <c r="I102" s="42">
        <f t="shared" si="53"/>
        <v>0</v>
      </c>
      <c r="J102" s="42">
        <f t="shared" si="53"/>
        <v>0</v>
      </c>
      <c r="K102" s="42">
        <f t="shared" si="53"/>
        <v>0</v>
      </c>
      <c r="L102" s="42">
        <f t="shared" si="53"/>
        <v>0</v>
      </c>
      <c r="M102" s="42">
        <f t="shared" si="53"/>
        <v>0</v>
      </c>
      <c r="N102" s="42">
        <f t="shared" si="53"/>
        <v>0</v>
      </c>
      <c r="O102" s="42">
        <f t="shared" si="53"/>
        <v>0</v>
      </c>
      <c r="P102" s="42">
        <f t="shared" si="53"/>
        <v>0</v>
      </c>
      <c r="Q102" s="42">
        <f t="shared" si="53"/>
        <v>0</v>
      </c>
      <c r="R102" s="42">
        <f t="shared" si="53"/>
        <v>0</v>
      </c>
      <c r="S102" s="42">
        <f t="shared" si="53"/>
        <v>0</v>
      </c>
      <c r="T102" s="42">
        <f t="shared" si="53"/>
        <v>0</v>
      </c>
      <c r="U102" s="42">
        <f t="shared" si="53"/>
        <v>0</v>
      </c>
      <c r="V102" s="42">
        <f t="shared" si="53"/>
        <v>0</v>
      </c>
      <c r="W102" s="42">
        <f t="shared" si="53"/>
        <v>0</v>
      </c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6:34" ht="9.75" customHeight="1">
      <c r="P103" s="24"/>
      <c r="Q103" s="24"/>
      <c r="R103" s="25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6:34" ht="9.75" customHeight="1">
      <c r="P104" s="24"/>
      <c r="Q104" s="24"/>
      <c r="R104" s="25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6:34" ht="9.75" customHeight="1">
      <c r="P105" s="24"/>
      <c r="Q105" s="24"/>
      <c r="R105" s="25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6:34" ht="9.75" customHeight="1">
      <c r="P106" s="24"/>
      <c r="Q106" s="24"/>
      <c r="R106" s="25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6:34" ht="9.75" customHeight="1">
      <c r="P107" s="24"/>
      <c r="Q107" s="24"/>
      <c r="R107" s="25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6:34" ht="9.75" customHeight="1">
      <c r="F108" s="2" t="s">
        <v>104</v>
      </c>
      <c r="P108" s="24"/>
      <c r="Q108" s="24"/>
      <c r="R108" s="25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6:34" ht="9.75" customHeight="1">
      <c r="P109" s="24"/>
      <c r="Q109" s="24"/>
      <c r="R109" s="25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6:34" ht="9.75" customHeight="1">
      <c r="P110" s="24"/>
      <c r="Q110" s="24"/>
      <c r="R110" s="25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6:34" ht="9.75" customHeight="1">
      <c r="P111" s="24"/>
      <c r="Q111" s="24"/>
      <c r="R111" s="25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6:34" ht="9.75" customHeight="1">
      <c r="P112" s="24"/>
      <c r="Q112" s="24"/>
      <c r="R112" s="25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6:34" ht="9.75" customHeight="1">
      <c r="P113" s="24"/>
      <c r="Q113" s="24"/>
      <c r="R113" s="25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6:34" ht="9.75" customHeight="1">
      <c r="P114" s="24"/>
      <c r="Q114" s="24"/>
      <c r="R114" s="25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6:34" ht="9.75" customHeight="1">
      <c r="P115" s="24"/>
      <c r="Q115" s="24"/>
      <c r="R115" s="25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6:34" ht="9.75" customHeight="1">
      <c r="P116" s="24"/>
      <c r="Q116" s="24"/>
      <c r="R116" s="25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6:34" ht="9.75" customHeight="1">
      <c r="P117" s="24"/>
      <c r="Q117" s="24"/>
      <c r="R117" s="25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6:34" ht="9.75" customHeight="1">
      <c r="P118" s="24"/>
      <c r="Q118" s="24"/>
      <c r="R118" s="25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6:34" ht="9.75" customHeight="1">
      <c r="P119" s="24"/>
      <c r="Q119" s="24"/>
      <c r="R119" s="25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6:34" ht="9.75" customHeight="1">
      <c r="P120" s="24"/>
      <c r="Q120" s="24"/>
      <c r="R120" s="25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6:34" ht="9.75" customHeight="1">
      <c r="P121" s="24"/>
      <c r="Q121" s="24"/>
      <c r="R121" s="25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6:34" ht="9.75" customHeight="1">
      <c r="P122" s="24"/>
      <c r="Q122" s="24"/>
      <c r="R122" s="25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6:34" ht="9.75" customHeight="1">
      <c r="P123" s="24"/>
      <c r="Q123" s="24"/>
      <c r="R123" s="25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6:34" ht="9.75" customHeight="1">
      <c r="P124" s="24"/>
      <c r="Q124" s="24"/>
      <c r="R124" s="25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6:34" ht="9.75" customHeight="1">
      <c r="P125" s="24"/>
      <c r="Q125" s="24"/>
      <c r="R125" s="25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spans="16:34" ht="9.75" customHeight="1">
      <c r="P126" s="24"/>
      <c r="Q126" s="24"/>
      <c r="R126" s="25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spans="16:34" ht="9.75" customHeight="1">
      <c r="P127" s="24"/>
      <c r="Q127" s="24"/>
      <c r="R127" s="25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spans="16:34" ht="9.75" customHeight="1">
      <c r="P128" s="24"/>
      <c r="Q128" s="24"/>
      <c r="R128" s="25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6:34" ht="9.75" customHeight="1">
      <c r="P129" s="24"/>
      <c r="Q129" s="24"/>
      <c r="R129" s="25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16:34" ht="9.75" customHeight="1">
      <c r="P130" s="24"/>
      <c r="Q130" s="24"/>
      <c r="R130" s="25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6:34" ht="9.75" customHeight="1">
      <c r="P131" s="24"/>
      <c r="Q131" s="24"/>
      <c r="R131" s="25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spans="16:34" ht="9.75" customHeight="1">
      <c r="P132" s="24"/>
      <c r="Q132" s="24"/>
      <c r="R132" s="25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spans="16:34" ht="9.75" customHeight="1">
      <c r="P133" s="24"/>
      <c r="Q133" s="24"/>
      <c r="R133" s="25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spans="16:34" ht="9.75" customHeight="1">
      <c r="P134" s="24"/>
      <c r="Q134" s="24"/>
      <c r="R134" s="25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spans="16:34" ht="9.75" customHeight="1">
      <c r="P135" s="24"/>
      <c r="Q135" s="24"/>
      <c r="R135" s="25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16:34" ht="9.75" customHeight="1">
      <c r="P136" s="24"/>
      <c r="Q136" s="24"/>
      <c r="R136" s="25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spans="16:34" ht="9.75" customHeight="1">
      <c r="P137" s="24"/>
      <c r="Q137" s="24"/>
      <c r="R137" s="25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6:34" ht="9.75" customHeight="1">
      <c r="P138" s="24"/>
      <c r="Q138" s="24"/>
      <c r="R138" s="25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6:34" ht="9.75" customHeight="1">
      <c r="P139" s="24"/>
      <c r="Q139" s="24"/>
      <c r="R139" s="25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spans="16:34" ht="9.75" customHeight="1">
      <c r="P140" s="24"/>
      <c r="Q140" s="24"/>
      <c r="R140" s="25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spans="16:34" ht="9.75" customHeight="1">
      <c r="P141" s="24"/>
      <c r="Q141" s="24"/>
      <c r="R141" s="25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</row>
    <row r="142" spans="16:34" ht="9.75" customHeight="1">
      <c r="P142" s="24"/>
      <c r="Q142" s="24"/>
      <c r="R142" s="25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</row>
    <row r="143" spans="16:34" ht="9.75" customHeight="1">
      <c r="P143" s="24"/>
      <c r="Q143" s="24"/>
      <c r="R143" s="25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spans="16:34" ht="9.75" customHeight="1">
      <c r="P144" s="24"/>
      <c r="Q144" s="24"/>
      <c r="R144" s="25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</row>
    <row r="145" spans="16:34" ht="9.75" customHeight="1">
      <c r="P145" s="24"/>
      <c r="Q145" s="24"/>
      <c r="R145" s="25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spans="16:34" ht="9.75" customHeight="1">
      <c r="P146" s="24"/>
      <c r="Q146" s="24"/>
      <c r="R146" s="25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16:34" ht="9.75" customHeight="1">
      <c r="P147" s="24"/>
      <c r="Q147" s="24"/>
      <c r="R147" s="25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spans="16:34" ht="9.75" customHeight="1">
      <c r="P148" s="24"/>
      <c r="Q148" s="24"/>
      <c r="R148" s="25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spans="16:34" ht="9.75" customHeight="1">
      <c r="P149" s="24"/>
      <c r="Q149" s="24"/>
      <c r="R149" s="25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</row>
    <row r="150" spans="16:34" ht="9.75" customHeight="1">
      <c r="P150" s="24"/>
      <c r="Q150" s="24"/>
      <c r="R150" s="25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spans="16:34" ht="9.75" customHeight="1">
      <c r="P151" s="24"/>
      <c r="Q151" s="24"/>
      <c r="R151" s="25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spans="16:34" ht="9.75" customHeight="1">
      <c r="P152" s="24"/>
      <c r="Q152" s="24"/>
      <c r="R152" s="25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</row>
    <row r="153" spans="16:34" ht="9.75" customHeight="1">
      <c r="P153" s="24"/>
      <c r="Q153" s="24"/>
      <c r="R153" s="25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</row>
    <row r="154" spans="16:34" ht="9.75" customHeight="1">
      <c r="P154" s="24"/>
      <c r="Q154" s="24"/>
      <c r="R154" s="25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spans="16:34" ht="9.75" customHeight="1">
      <c r="P155" s="24"/>
      <c r="Q155" s="24"/>
      <c r="R155" s="25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</row>
    <row r="156" spans="16:34" ht="9.75" customHeight="1">
      <c r="P156" s="24"/>
      <c r="Q156" s="24"/>
      <c r="R156" s="25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spans="16:34" ht="9.75" customHeight="1">
      <c r="P157" s="24"/>
      <c r="Q157" s="24"/>
      <c r="R157" s="25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</row>
    <row r="158" spans="16:34" ht="9.75" customHeight="1">
      <c r="P158" s="24"/>
      <c r="Q158" s="24"/>
      <c r="R158" s="25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spans="16:34" ht="9.75" customHeight="1">
      <c r="P159" s="24"/>
      <c r="Q159" s="24"/>
      <c r="R159" s="25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</row>
    <row r="160" spans="16:34" ht="9.75" customHeight="1">
      <c r="P160" s="24"/>
      <c r="Q160" s="24"/>
      <c r="R160" s="25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</row>
    <row r="161" spans="16:34" ht="9.75" customHeight="1">
      <c r="P161" s="24"/>
      <c r="Q161" s="24"/>
      <c r="R161" s="25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</row>
    <row r="162" spans="16:34" ht="9.75" customHeight="1">
      <c r="P162" s="24"/>
      <c r="Q162" s="24"/>
      <c r="R162" s="25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</row>
    <row r="163" spans="16:34" ht="9.75" customHeight="1">
      <c r="P163" s="24"/>
      <c r="Q163" s="24"/>
      <c r="R163" s="25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spans="16:34" ht="9.75" customHeight="1">
      <c r="P164" s="24"/>
      <c r="Q164" s="24"/>
      <c r="R164" s="25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</row>
    <row r="165" spans="16:34" ht="9.75" customHeight="1">
      <c r="P165" s="24"/>
      <c r="Q165" s="24"/>
      <c r="R165" s="25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</row>
    <row r="166" spans="16:34" ht="9.75" customHeight="1">
      <c r="P166" s="24"/>
      <c r="Q166" s="24"/>
      <c r="R166" s="25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</row>
    <row r="167" spans="16:34" ht="9.75" customHeight="1">
      <c r="P167" s="24"/>
      <c r="Q167" s="24"/>
      <c r="R167" s="25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</row>
    <row r="168" spans="16:34" ht="9.75" customHeight="1">
      <c r="P168" s="24"/>
      <c r="Q168" s="24"/>
      <c r="R168" s="25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spans="16:34" ht="9.75" customHeight="1">
      <c r="P169" s="24"/>
      <c r="Q169" s="24"/>
      <c r="R169" s="25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</row>
    <row r="170" spans="16:34" ht="9.75" customHeight="1">
      <c r="P170" s="24"/>
      <c r="Q170" s="24"/>
      <c r="R170" s="25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</row>
    <row r="171" spans="16:34" ht="9.75" customHeight="1">
      <c r="P171" s="24"/>
      <c r="Q171" s="24"/>
      <c r="R171" s="25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spans="16:34" ht="9.75" customHeight="1">
      <c r="P172" s="24"/>
      <c r="Q172" s="24"/>
      <c r="R172" s="25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</row>
    <row r="173" spans="16:34" ht="9.75" customHeight="1">
      <c r="P173" s="24"/>
      <c r="Q173" s="24"/>
      <c r="R173" s="25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spans="16:34" ht="9.75" customHeight="1">
      <c r="P174" s="24"/>
      <c r="Q174" s="24"/>
      <c r="R174" s="25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</row>
    <row r="175" spans="16:34" ht="9.75" customHeight="1">
      <c r="P175" s="24"/>
      <c r="Q175" s="24"/>
      <c r="R175" s="25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</row>
    <row r="176" spans="16:34" ht="9.75" customHeight="1">
      <c r="P176" s="24"/>
      <c r="Q176" s="24"/>
      <c r="R176" s="25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spans="16:34" ht="9.75" customHeight="1">
      <c r="P177" s="24"/>
      <c r="Q177" s="24"/>
      <c r="R177" s="25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spans="16:34" ht="9.75" customHeight="1">
      <c r="P178" s="24"/>
      <c r="Q178" s="24"/>
      <c r="R178" s="25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spans="16:34" ht="9.75" customHeight="1">
      <c r="P179" s="24"/>
      <c r="Q179" s="24"/>
      <c r="R179" s="25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spans="16:34" ht="9.75" customHeight="1">
      <c r="P180" s="24"/>
      <c r="Q180" s="24"/>
      <c r="R180" s="25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</row>
    <row r="181" spans="16:34" ht="9.75" customHeight="1">
      <c r="P181" s="24"/>
      <c r="Q181" s="24"/>
      <c r="R181" s="25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spans="16:34" ht="9.75" customHeight="1">
      <c r="P182" s="24"/>
      <c r="Q182" s="24"/>
      <c r="R182" s="25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</row>
    <row r="183" spans="16:34" ht="9.75" customHeight="1">
      <c r="P183" s="24"/>
      <c r="Q183" s="24"/>
      <c r="R183" s="25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</row>
    <row r="184" spans="16:34" ht="9.75" customHeight="1">
      <c r="P184" s="24"/>
      <c r="Q184" s="24"/>
      <c r="R184" s="25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</row>
    <row r="185" spans="16:34" ht="9.75" customHeight="1">
      <c r="P185" s="24"/>
      <c r="Q185" s="24"/>
      <c r="R185" s="25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</row>
    <row r="186" spans="16:34" ht="9.75" customHeight="1">
      <c r="P186" s="24"/>
      <c r="Q186" s="24"/>
      <c r="R186" s="25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</row>
    <row r="187" spans="16:34" ht="9.75" customHeight="1">
      <c r="P187" s="24"/>
      <c r="Q187" s="24"/>
      <c r="R187" s="25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</row>
    <row r="188" spans="16:34" ht="9.75" customHeight="1">
      <c r="P188" s="24"/>
      <c r="Q188" s="24"/>
      <c r="R188" s="25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</row>
    <row r="189" spans="16:34" ht="9.75" customHeight="1">
      <c r="P189" s="24"/>
      <c r="Q189" s="24"/>
      <c r="R189" s="25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</row>
    <row r="190" spans="16:34" ht="9.75" customHeight="1">
      <c r="P190" s="24"/>
      <c r="Q190" s="24"/>
      <c r="R190" s="25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</row>
    <row r="191" spans="16:34" ht="9.75" customHeight="1">
      <c r="P191" s="24"/>
      <c r="Q191" s="24"/>
      <c r="R191" s="25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</row>
    <row r="192" spans="16:34" ht="9.75" customHeight="1">
      <c r="P192" s="24"/>
      <c r="Q192" s="24"/>
      <c r="R192" s="25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</row>
    <row r="193" spans="16:34" ht="9.75" customHeight="1">
      <c r="P193" s="24"/>
      <c r="Q193" s="24"/>
      <c r="R193" s="25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</row>
    <row r="194" spans="16:34" ht="9.75" customHeight="1">
      <c r="P194" s="24"/>
      <c r="Q194" s="24"/>
      <c r="R194" s="25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</row>
    <row r="195" spans="16:34" ht="9.75" customHeight="1">
      <c r="P195" s="24"/>
      <c r="Q195" s="24"/>
      <c r="R195" s="25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spans="16:34" ht="9.75" customHeight="1">
      <c r="P196" s="24"/>
      <c r="Q196" s="24"/>
      <c r="R196" s="25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</row>
    <row r="197" spans="16:34" ht="9.75" customHeight="1">
      <c r="P197" s="24"/>
      <c r="Q197" s="24"/>
      <c r="R197" s="25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  <row r="198" spans="16:34" ht="9.75" customHeight="1">
      <c r="P198" s="24"/>
      <c r="Q198" s="24"/>
      <c r="R198" s="25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</row>
    <row r="199" spans="16:34" ht="9.75" customHeight="1">
      <c r="P199" s="24"/>
      <c r="Q199" s="24"/>
      <c r="R199" s="25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</row>
    <row r="200" spans="16:34" ht="9.75" customHeight="1">
      <c r="P200" s="24"/>
      <c r="Q200" s="24"/>
      <c r="R200" s="25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</row>
    <row r="201" spans="16:34" ht="9.75" customHeight="1">
      <c r="P201" s="24"/>
      <c r="Q201" s="24"/>
      <c r="R201" s="25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</row>
    <row r="202" spans="16:34" ht="9.75" customHeight="1">
      <c r="P202" s="24"/>
      <c r="Q202" s="24"/>
      <c r="R202" s="25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</row>
    <row r="203" spans="16:34" ht="9.75" customHeight="1">
      <c r="P203" s="24"/>
      <c r="Q203" s="24"/>
      <c r="R203" s="25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</row>
    <row r="204" spans="16:34" ht="9.75" customHeight="1">
      <c r="P204" s="24"/>
      <c r="Q204" s="24"/>
      <c r="R204" s="25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</row>
    <row r="205" spans="16:34" ht="9.75" customHeight="1">
      <c r="P205" s="24"/>
      <c r="Q205" s="24"/>
      <c r="R205" s="25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</row>
    <row r="206" spans="16:34" ht="9.75" customHeight="1">
      <c r="P206" s="24"/>
      <c r="Q206" s="24"/>
      <c r="R206" s="25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</row>
    <row r="207" spans="16:34" ht="9.75" customHeight="1">
      <c r="P207" s="24"/>
      <c r="Q207" s="24"/>
      <c r="R207" s="25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</row>
    <row r="208" spans="16:34" ht="9.75" customHeight="1">
      <c r="P208" s="24"/>
      <c r="Q208" s="24"/>
      <c r="R208" s="25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</row>
    <row r="209" spans="16:34" ht="9.75" customHeight="1">
      <c r="P209" s="24"/>
      <c r="Q209" s="24"/>
      <c r="R209" s="25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</row>
    <row r="210" spans="16:34" ht="9.75" customHeight="1">
      <c r="P210" s="24"/>
      <c r="Q210" s="24"/>
      <c r="R210" s="25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</row>
    <row r="211" spans="16:34" ht="9.75" customHeight="1">
      <c r="P211" s="24"/>
      <c r="Q211" s="24"/>
      <c r="R211" s="25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</row>
    <row r="212" spans="16:34" ht="9.75" customHeight="1">
      <c r="P212" s="24"/>
      <c r="Q212" s="24"/>
      <c r="R212" s="25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</row>
    <row r="213" spans="16:34" ht="9.75" customHeight="1">
      <c r="P213" s="24"/>
      <c r="Q213" s="24"/>
      <c r="R213" s="25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</row>
    <row r="214" spans="16:34" ht="9.75" customHeight="1">
      <c r="P214" s="24"/>
      <c r="Q214" s="24"/>
      <c r="R214" s="25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</row>
    <row r="215" spans="16:34" ht="9.75" customHeight="1">
      <c r="P215" s="24"/>
      <c r="Q215" s="24"/>
      <c r="R215" s="25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</row>
    <row r="216" spans="16:34" ht="9.75" customHeight="1">
      <c r="P216" s="24"/>
      <c r="Q216" s="24"/>
      <c r="R216" s="25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</row>
    <row r="217" spans="16:34" ht="9.75" customHeight="1">
      <c r="P217" s="24"/>
      <c r="Q217" s="24"/>
      <c r="R217" s="25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</row>
    <row r="218" spans="16:34" ht="9.75" customHeight="1">
      <c r="P218" s="24"/>
      <c r="Q218" s="24"/>
      <c r="R218" s="25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</row>
    <row r="219" spans="16:34" ht="9.75" customHeight="1">
      <c r="P219" s="24"/>
      <c r="Q219" s="24"/>
      <c r="R219" s="25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</row>
    <row r="220" spans="16:34" ht="9.75" customHeight="1">
      <c r="P220" s="24"/>
      <c r="Q220" s="24"/>
      <c r="R220" s="25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</row>
    <row r="221" spans="16:34" ht="9.75" customHeight="1">
      <c r="P221" s="24"/>
      <c r="Q221" s="24"/>
      <c r="R221" s="25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</row>
    <row r="222" spans="16:34" ht="9.75" customHeight="1">
      <c r="P222" s="24"/>
      <c r="Q222" s="24"/>
      <c r="R222" s="25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</row>
    <row r="223" spans="16:34" ht="9.75" customHeight="1">
      <c r="P223" s="24"/>
      <c r="Q223" s="24"/>
      <c r="R223" s="25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</row>
    <row r="224" spans="16:34" ht="9.75" customHeight="1">
      <c r="P224" s="24"/>
      <c r="Q224" s="24"/>
      <c r="R224" s="25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</row>
    <row r="225" spans="16:34" ht="9.75" customHeight="1">
      <c r="P225" s="24"/>
      <c r="Q225" s="24"/>
      <c r="R225" s="25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</row>
    <row r="226" spans="16:34" ht="9.75" customHeight="1">
      <c r="P226" s="24"/>
      <c r="Q226" s="24"/>
      <c r="R226" s="25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</row>
    <row r="227" spans="16:34" ht="9.75" customHeight="1">
      <c r="P227" s="24"/>
      <c r="Q227" s="24"/>
      <c r="R227" s="25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</row>
    <row r="228" spans="16:34" ht="9.75" customHeight="1">
      <c r="P228" s="24"/>
      <c r="Q228" s="24"/>
      <c r="R228" s="25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</row>
    <row r="229" spans="16:34" ht="9.75" customHeight="1">
      <c r="P229" s="24"/>
      <c r="Q229" s="24"/>
      <c r="R229" s="25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</row>
    <row r="230" spans="16:34" ht="9.75" customHeight="1">
      <c r="P230" s="24"/>
      <c r="Q230" s="24"/>
      <c r="R230" s="25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</row>
    <row r="231" spans="16:34" ht="9.75" customHeight="1">
      <c r="P231" s="24"/>
      <c r="Q231" s="24"/>
      <c r="R231" s="25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</row>
    <row r="232" spans="16:34" ht="9.75" customHeight="1">
      <c r="P232" s="24"/>
      <c r="Q232" s="24"/>
      <c r="R232" s="25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</row>
    <row r="233" spans="16:34" ht="9.75" customHeight="1">
      <c r="P233" s="24"/>
      <c r="Q233" s="24"/>
      <c r="R233" s="25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</row>
    <row r="234" spans="16:34" ht="9.75" customHeight="1">
      <c r="P234" s="24"/>
      <c r="Q234" s="24"/>
      <c r="R234" s="25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</row>
    <row r="235" spans="16:34" ht="9.75" customHeight="1">
      <c r="P235" s="24"/>
      <c r="Q235" s="24"/>
      <c r="R235" s="25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</row>
    <row r="236" spans="16:34" ht="9.75" customHeight="1">
      <c r="P236" s="24"/>
      <c r="Q236" s="24"/>
      <c r="R236" s="25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</row>
    <row r="237" spans="16:34" ht="9.75" customHeight="1">
      <c r="P237" s="24"/>
      <c r="Q237" s="24"/>
      <c r="R237" s="25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</row>
    <row r="238" spans="16:34" ht="9.75" customHeight="1">
      <c r="P238" s="24"/>
      <c r="Q238" s="24"/>
      <c r="R238" s="25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</row>
    <row r="239" spans="16:34" ht="9.75" customHeight="1">
      <c r="P239" s="24"/>
      <c r="Q239" s="24"/>
      <c r="R239" s="25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</row>
    <row r="240" spans="16:34" ht="9.75" customHeight="1">
      <c r="P240" s="24"/>
      <c r="Q240" s="24"/>
      <c r="R240" s="25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</row>
    <row r="241" spans="16:34" ht="9.75" customHeight="1">
      <c r="P241" s="24"/>
      <c r="Q241" s="24"/>
      <c r="R241" s="25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</row>
    <row r="242" spans="16:34" ht="9.75" customHeight="1">
      <c r="P242" s="24"/>
      <c r="Q242" s="24"/>
      <c r="R242" s="25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</row>
    <row r="243" spans="16:34" ht="9.75" customHeight="1">
      <c r="P243" s="24"/>
      <c r="Q243" s="24"/>
      <c r="R243" s="25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</row>
    <row r="244" spans="16:34" ht="9.75" customHeight="1">
      <c r="P244" s="24"/>
      <c r="Q244" s="24"/>
      <c r="R244" s="25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</row>
    <row r="245" spans="16:34" ht="9.75" customHeight="1">
      <c r="P245" s="24"/>
      <c r="Q245" s="24"/>
      <c r="R245" s="25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</row>
    <row r="246" spans="16:34" ht="9.75" customHeight="1">
      <c r="P246" s="24"/>
      <c r="Q246" s="24"/>
      <c r="R246" s="25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</row>
    <row r="247" spans="16:34" ht="9.75" customHeight="1">
      <c r="P247" s="24"/>
      <c r="Q247" s="24"/>
      <c r="R247" s="25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6:34" ht="9.75" customHeight="1">
      <c r="P248" s="24"/>
      <c r="Q248" s="24"/>
      <c r="R248" s="25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</row>
    <row r="249" spans="16:34" ht="9.75" customHeight="1">
      <c r="P249" s="24"/>
      <c r="Q249" s="24"/>
      <c r="R249" s="25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</row>
    <row r="250" spans="16:34" ht="9.75" customHeight="1">
      <c r="P250" s="24"/>
      <c r="Q250" s="24"/>
      <c r="R250" s="25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</row>
    <row r="251" spans="16:34" ht="9.75" customHeight="1">
      <c r="P251" s="24"/>
      <c r="Q251" s="24"/>
      <c r="R251" s="25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</row>
    <row r="252" spans="16:34" ht="9.75" customHeight="1">
      <c r="P252" s="24"/>
      <c r="Q252" s="24"/>
      <c r="R252" s="25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</row>
    <row r="253" spans="16:34" ht="9.75" customHeight="1">
      <c r="P253" s="24"/>
      <c r="Q253" s="24"/>
      <c r="R253" s="25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spans="16:34" ht="9.75" customHeight="1">
      <c r="P254" s="24"/>
      <c r="Q254" s="24"/>
      <c r="R254" s="25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</row>
    <row r="255" spans="16:34" ht="9.75" customHeight="1">
      <c r="P255" s="24"/>
      <c r="Q255" s="24"/>
      <c r="R255" s="25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</row>
    <row r="256" spans="16:34" ht="9.75" customHeight="1">
      <c r="P256" s="24"/>
      <c r="Q256" s="24"/>
      <c r="R256" s="25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</row>
    <row r="257" spans="16:34" ht="9.75" customHeight="1">
      <c r="P257" s="24"/>
      <c r="Q257" s="24"/>
      <c r="R257" s="25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</row>
    <row r="258" spans="16:34" ht="9.75" customHeight="1">
      <c r="P258" s="24"/>
      <c r="Q258" s="24"/>
      <c r="R258" s="25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</row>
    <row r="259" spans="16:34" ht="9.75" customHeight="1">
      <c r="P259" s="24"/>
      <c r="Q259" s="24"/>
      <c r="R259" s="25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</row>
    <row r="260" spans="16:34" ht="9.75" customHeight="1">
      <c r="P260" s="24"/>
      <c r="Q260" s="24"/>
      <c r="R260" s="25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</row>
    <row r="261" spans="16:34" ht="9.75" customHeight="1">
      <c r="P261" s="24"/>
      <c r="Q261" s="24"/>
      <c r="R261" s="25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</row>
    <row r="262" spans="16:34" ht="9.75" customHeight="1">
      <c r="P262" s="24"/>
      <c r="Q262" s="24"/>
      <c r="R262" s="25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</row>
    <row r="263" spans="16:34" ht="9.75" customHeight="1">
      <c r="P263" s="24"/>
      <c r="Q263" s="24"/>
      <c r="R263" s="25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</row>
    <row r="264" spans="16:34" ht="9.75" customHeight="1">
      <c r="P264" s="24"/>
      <c r="Q264" s="24"/>
      <c r="R264" s="25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</row>
    <row r="265" spans="16:34" ht="9.75" customHeight="1">
      <c r="P265" s="24"/>
      <c r="Q265" s="24"/>
      <c r="R265" s="25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</row>
    <row r="266" spans="16:34" ht="9.75" customHeight="1">
      <c r="P266" s="24"/>
      <c r="Q266" s="24"/>
      <c r="R266" s="25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</row>
    <row r="267" spans="16:34" ht="9.75" customHeight="1">
      <c r="P267" s="24"/>
      <c r="Q267" s="24"/>
      <c r="R267" s="25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</row>
    <row r="268" spans="16:34" ht="9.75" customHeight="1">
      <c r="P268" s="24"/>
      <c r="Q268" s="24"/>
      <c r="R268" s="25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spans="16:34" ht="9.75" customHeight="1">
      <c r="P269" s="24"/>
      <c r="Q269" s="24"/>
      <c r="R269" s="25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</row>
    <row r="270" spans="16:34" ht="9.75" customHeight="1">
      <c r="P270" s="24"/>
      <c r="Q270" s="24"/>
      <c r="R270" s="25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</row>
    <row r="271" spans="16:34" ht="9.75" customHeight="1">
      <c r="P271" s="24"/>
      <c r="Q271" s="24"/>
      <c r="R271" s="25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</row>
    <row r="272" spans="16:34" ht="9.75" customHeight="1">
      <c r="P272" s="24"/>
      <c r="Q272" s="24"/>
      <c r="R272" s="25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</row>
    <row r="273" spans="16:34" ht="9.75" customHeight="1">
      <c r="P273" s="24"/>
      <c r="Q273" s="24"/>
      <c r="R273" s="25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</row>
    <row r="274" spans="16:34" ht="9.75" customHeight="1">
      <c r="P274" s="24"/>
      <c r="Q274" s="24"/>
      <c r="R274" s="25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</row>
    <row r="275" spans="16:34" ht="9.75" customHeight="1">
      <c r="P275" s="24"/>
      <c r="Q275" s="24"/>
      <c r="R275" s="25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</row>
    <row r="276" spans="16:34" ht="9.75" customHeight="1">
      <c r="P276" s="24"/>
      <c r="Q276" s="24"/>
      <c r="R276" s="25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</row>
    <row r="277" spans="16:34" ht="9.75" customHeight="1">
      <c r="P277" s="24"/>
      <c r="Q277" s="24"/>
      <c r="R277" s="25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</row>
    <row r="278" spans="16:34" ht="9.75" customHeight="1">
      <c r="P278" s="24"/>
      <c r="Q278" s="24"/>
      <c r="R278" s="25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</row>
    <row r="279" spans="16:34" ht="9.75" customHeight="1">
      <c r="P279" s="24"/>
      <c r="Q279" s="24"/>
      <c r="R279" s="25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</row>
    <row r="280" spans="16:34" ht="9.75" customHeight="1">
      <c r="P280" s="24"/>
      <c r="Q280" s="24"/>
      <c r="R280" s="25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</row>
    <row r="281" spans="16:34" ht="9.75" customHeight="1">
      <c r="P281" s="24"/>
      <c r="Q281" s="24"/>
      <c r="R281" s="25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</row>
    <row r="282" spans="16:34" ht="9.75" customHeight="1">
      <c r="P282" s="24"/>
      <c r="Q282" s="24"/>
      <c r="R282" s="25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</row>
    <row r="283" spans="16:34" ht="9.75" customHeight="1">
      <c r="P283" s="24"/>
      <c r="Q283" s="24"/>
      <c r="R283" s="25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</row>
    <row r="284" spans="16:34" ht="9.75" customHeight="1">
      <c r="P284" s="24"/>
      <c r="Q284" s="24"/>
      <c r="R284" s="25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</row>
    <row r="285" spans="16:34" ht="9.75" customHeight="1">
      <c r="P285" s="24"/>
      <c r="Q285" s="24"/>
      <c r="R285" s="25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</row>
    <row r="286" spans="16:34" ht="9.75" customHeight="1">
      <c r="P286" s="24"/>
      <c r="Q286" s="24"/>
      <c r="R286" s="25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</row>
    <row r="287" spans="16:34" ht="9.75" customHeight="1">
      <c r="P287" s="24"/>
      <c r="Q287" s="24"/>
      <c r="R287" s="25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</row>
    <row r="288" spans="16:34" ht="9.75" customHeight="1">
      <c r="P288" s="24"/>
      <c r="Q288" s="24"/>
      <c r="R288" s="25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</row>
    <row r="289" spans="16:34" ht="9.75" customHeight="1">
      <c r="P289" s="24"/>
      <c r="Q289" s="24"/>
      <c r="R289" s="25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</row>
    <row r="290" spans="16:34" ht="9.75" customHeight="1">
      <c r="P290" s="24"/>
      <c r="Q290" s="24"/>
      <c r="R290" s="25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</row>
    <row r="291" spans="16:34" ht="9.75" customHeight="1">
      <c r="P291" s="24"/>
      <c r="Q291" s="24"/>
      <c r="R291" s="25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</row>
    <row r="292" spans="16:34" ht="9.75" customHeight="1">
      <c r="P292" s="24"/>
      <c r="Q292" s="24"/>
      <c r="R292" s="25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</row>
    <row r="293" spans="16:34" ht="9.75" customHeight="1">
      <c r="P293" s="24"/>
      <c r="Q293" s="24"/>
      <c r="R293" s="25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</row>
    <row r="294" spans="16:34" ht="9.75" customHeight="1">
      <c r="P294" s="24"/>
      <c r="Q294" s="24"/>
      <c r="R294" s="25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</row>
    <row r="295" spans="16:34" ht="9.75" customHeight="1">
      <c r="P295" s="24"/>
      <c r="Q295" s="24"/>
      <c r="R295" s="25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spans="16:34" ht="9.75" customHeight="1">
      <c r="P296" s="24"/>
      <c r="Q296" s="24"/>
      <c r="R296" s="25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</row>
    <row r="297" spans="16:34" ht="9.75" customHeight="1">
      <c r="P297" s="24"/>
      <c r="Q297" s="24"/>
      <c r="R297" s="25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</row>
    <row r="298" spans="16:34" ht="9.75" customHeight="1">
      <c r="P298" s="24"/>
      <c r="Q298" s="24"/>
      <c r="R298" s="25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</row>
    <row r="299" spans="16:34" ht="9.75" customHeight="1">
      <c r="P299" s="24"/>
      <c r="Q299" s="24"/>
      <c r="R299" s="25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</row>
    <row r="300" spans="16:34" ht="9.75" customHeight="1">
      <c r="P300" s="24"/>
      <c r="Q300" s="24"/>
      <c r="R300" s="25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</row>
    <row r="301" spans="16:34" ht="9.75" customHeight="1">
      <c r="P301" s="24"/>
      <c r="Q301" s="24"/>
      <c r="R301" s="25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</row>
    <row r="302" spans="16:34" ht="9.75" customHeight="1">
      <c r="P302" s="24"/>
      <c r="Q302" s="24"/>
      <c r="R302" s="25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</row>
    <row r="303" spans="16:34" ht="9.75" customHeight="1">
      <c r="P303" s="24"/>
      <c r="Q303" s="24"/>
      <c r="R303" s="25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</row>
    <row r="304" spans="16:34" ht="9.75" customHeight="1">
      <c r="P304" s="24"/>
      <c r="Q304" s="24"/>
      <c r="R304" s="25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</row>
    <row r="305" spans="16:34" ht="9.75" customHeight="1">
      <c r="P305" s="24"/>
      <c r="Q305" s="24"/>
      <c r="R305" s="25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</row>
    <row r="306" spans="16:34" ht="9.75" customHeight="1">
      <c r="P306" s="24"/>
      <c r="Q306" s="24"/>
      <c r="R306" s="25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</row>
    <row r="307" spans="16:34" ht="9.75" customHeight="1">
      <c r="P307" s="24"/>
      <c r="Q307" s="24"/>
      <c r="R307" s="25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</row>
    <row r="308" spans="16:34" ht="9.75" customHeight="1">
      <c r="P308" s="24"/>
      <c r="Q308" s="24"/>
      <c r="R308" s="25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</row>
    <row r="309" spans="16:34" ht="9.75" customHeight="1">
      <c r="P309" s="24"/>
      <c r="Q309" s="24"/>
      <c r="R309" s="25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6:34" ht="9.75" customHeight="1">
      <c r="P310" s="24"/>
      <c r="Q310" s="24"/>
      <c r="R310" s="25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</row>
    <row r="311" spans="16:34" ht="9.75" customHeight="1">
      <c r="P311" s="24"/>
      <c r="Q311" s="24"/>
      <c r="R311" s="25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</row>
    <row r="312" spans="16:34" ht="9.75" customHeight="1">
      <c r="P312" s="24"/>
      <c r="Q312" s="24"/>
      <c r="R312" s="25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</row>
    <row r="313" spans="16:34" ht="9.75" customHeight="1">
      <c r="P313" s="24"/>
      <c r="Q313" s="24"/>
      <c r="R313" s="25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</row>
    <row r="314" spans="16:34" ht="9.75" customHeight="1">
      <c r="P314" s="24"/>
      <c r="Q314" s="24"/>
      <c r="R314" s="25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</row>
    <row r="315" spans="16:34" ht="9.75" customHeight="1">
      <c r="P315" s="24"/>
      <c r="Q315" s="24"/>
      <c r="R315" s="25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</row>
    <row r="316" spans="16:34" ht="9.75" customHeight="1">
      <c r="P316" s="24"/>
      <c r="Q316" s="24"/>
      <c r="R316" s="25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</row>
    <row r="317" spans="16:34" ht="9.75" customHeight="1">
      <c r="P317" s="24"/>
      <c r="Q317" s="24"/>
      <c r="R317" s="25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</row>
    <row r="318" spans="16:34" ht="9.75" customHeight="1">
      <c r="P318" s="24"/>
      <c r="Q318" s="24"/>
      <c r="R318" s="25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</row>
    <row r="319" spans="16:34" ht="9.75" customHeight="1">
      <c r="P319" s="24"/>
      <c r="Q319" s="24"/>
      <c r="R319" s="25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</row>
    <row r="320" spans="16:34" ht="9.75" customHeight="1">
      <c r="P320" s="24"/>
      <c r="Q320" s="24"/>
      <c r="R320" s="25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</row>
    <row r="321" spans="16:34" ht="9.75" customHeight="1">
      <c r="P321" s="24"/>
      <c r="Q321" s="24"/>
      <c r="R321" s="25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</row>
    <row r="322" spans="16:34" ht="9.75" customHeight="1">
      <c r="P322" s="24"/>
      <c r="Q322" s="24"/>
      <c r="R322" s="25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</row>
    <row r="323" spans="16:34" ht="9.75" customHeight="1">
      <c r="P323" s="24"/>
      <c r="Q323" s="24"/>
      <c r="R323" s="25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</row>
    <row r="324" spans="16:34" ht="9.75" customHeight="1">
      <c r="P324" s="24"/>
      <c r="Q324" s="24"/>
      <c r="R324" s="25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</row>
    <row r="325" spans="16:34" ht="9.75" customHeight="1">
      <c r="P325" s="24"/>
      <c r="Q325" s="24"/>
      <c r="R325" s="25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</row>
    <row r="326" spans="16:34" ht="9.75" customHeight="1">
      <c r="P326" s="24"/>
      <c r="Q326" s="24"/>
      <c r="R326" s="25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</row>
    <row r="327" spans="16:34" ht="9.75" customHeight="1">
      <c r="P327" s="24"/>
      <c r="Q327" s="24"/>
      <c r="R327" s="25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</row>
    <row r="328" spans="16:34" ht="9.75" customHeight="1">
      <c r="P328" s="24"/>
      <c r="Q328" s="24"/>
      <c r="R328" s="25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</row>
    <row r="329" spans="16:34" ht="9.75" customHeight="1">
      <c r="P329" s="24"/>
      <c r="Q329" s="24"/>
      <c r="R329" s="25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</row>
    <row r="330" spans="16:34" ht="9.75" customHeight="1">
      <c r="P330" s="24"/>
      <c r="Q330" s="24"/>
      <c r="R330" s="25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</row>
    <row r="331" spans="16:34" ht="9.75" customHeight="1">
      <c r="P331" s="24"/>
      <c r="Q331" s="24"/>
      <c r="R331" s="25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</row>
    <row r="332" spans="16:34" ht="9.75" customHeight="1">
      <c r="P332" s="24"/>
      <c r="Q332" s="24"/>
      <c r="R332" s="25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</row>
    <row r="333" spans="16:34" ht="9.75" customHeight="1">
      <c r="P333" s="24"/>
      <c r="Q333" s="24"/>
      <c r="R333" s="25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</row>
    <row r="334" spans="16:34" ht="9.75" customHeight="1">
      <c r="P334" s="24"/>
      <c r="Q334" s="24"/>
      <c r="R334" s="25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</row>
    <row r="335" spans="16:34" ht="9.75" customHeight="1">
      <c r="P335" s="24"/>
      <c r="Q335" s="24"/>
      <c r="R335" s="25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</row>
    <row r="336" spans="16:34" ht="9.75" customHeight="1">
      <c r="P336" s="24"/>
      <c r="Q336" s="24"/>
      <c r="R336" s="25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</row>
    <row r="337" spans="16:34" ht="9.75" customHeight="1">
      <c r="P337" s="24"/>
      <c r="Q337" s="24"/>
      <c r="R337" s="25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</row>
    <row r="338" spans="16:34" ht="9.75" customHeight="1">
      <c r="P338" s="24"/>
      <c r="Q338" s="24"/>
      <c r="R338" s="25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</row>
    <row r="339" spans="16:34" ht="9.75" customHeight="1">
      <c r="P339" s="24"/>
      <c r="Q339" s="24"/>
      <c r="R339" s="25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</row>
    <row r="340" spans="16:34" ht="9.75" customHeight="1">
      <c r="P340" s="24"/>
      <c r="Q340" s="24"/>
      <c r="R340" s="25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</row>
    <row r="341" spans="16:34" ht="9.75" customHeight="1">
      <c r="P341" s="24"/>
      <c r="Q341" s="24"/>
      <c r="R341" s="25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</row>
    <row r="342" spans="16:34" ht="9.75" customHeight="1">
      <c r="P342" s="24"/>
      <c r="Q342" s="24"/>
      <c r="R342" s="25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</row>
    <row r="343" spans="16:34" ht="9.75" customHeight="1">
      <c r="P343" s="24"/>
      <c r="Q343" s="24"/>
      <c r="R343" s="25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</row>
    <row r="344" spans="16:34" ht="9.75" customHeight="1">
      <c r="P344" s="24"/>
      <c r="Q344" s="24"/>
      <c r="R344" s="25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</row>
    <row r="345" spans="16:34" ht="9.75" customHeight="1">
      <c r="P345" s="24"/>
      <c r="Q345" s="24"/>
      <c r="R345" s="25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</row>
    <row r="346" spans="16:34" ht="9.75" customHeight="1">
      <c r="P346" s="24"/>
      <c r="Q346" s="24"/>
      <c r="R346" s="25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</row>
    <row r="347" spans="16:34" ht="9.75" customHeight="1">
      <c r="P347" s="24"/>
      <c r="Q347" s="24"/>
      <c r="R347" s="25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</row>
    <row r="348" spans="16:34" ht="9.75" customHeight="1">
      <c r="P348" s="24"/>
      <c r="Q348" s="24"/>
      <c r="R348" s="25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</row>
    <row r="349" spans="16:34" ht="9.75" customHeight="1">
      <c r="P349" s="24"/>
      <c r="Q349" s="24"/>
      <c r="R349" s="25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6:34" ht="9.75" customHeight="1">
      <c r="P350" s="24"/>
      <c r="Q350" s="24"/>
      <c r="R350" s="25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</row>
    <row r="351" spans="16:34" ht="9.75" customHeight="1">
      <c r="P351" s="24"/>
      <c r="Q351" s="24"/>
      <c r="R351" s="25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</row>
    <row r="352" spans="16:34" ht="9.75" customHeight="1">
      <c r="P352" s="24"/>
      <c r="Q352" s="24"/>
      <c r="R352" s="25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</row>
    <row r="353" spans="16:34" ht="9.75" customHeight="1">
      <c r="P353" s="24"/>
      <c r="Q353" s="24"/>
      <c r="R353" s="25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</row>
    <row r="354" spans="16:34" ht="9.75" customHeight="1">
      <c r="P354" s="24"/>
      <c r="Q354" s="24"/>
      <c r="R354" s="25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</row>
    <row r="355" spans="16:34" ht="9.75" customHeight="1">
      <c r="P355" s="24"/>
      <c r="Q355" s="24"/>
      <c r="R355" s="25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</row>
    <row r="356" spans="16:34" ht="9.75" customHeight="1">
      <c r="P356" s="24"/>
      <c r="Q356" s="24"/>
      <c r="R356" s="25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</row>
    <row r="357" spans="16:34" ht="9.75" customHeight="1">
      <c r="P357" s="24"/>
      <c r="Q357" s="24"/>
      <c r="R357" s="25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</row>
    <row r="358" spans="16:34" ht="9.75" customHeight="1">
      <c r="P358" s="24"/>
      <c r="Q358" s="24"/>
      <c r="R358" s="25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</row>
    <row r="359" spans="16:34" ht="9.75" customHeight="1">
      <c r="P359" s="24"/>
      <c r="Q359" s="24"/>
      <c r="R359" s="25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</row>
    <row r="360" spans="16:34" ht="9.75" customHeight="1">
      <c r="P360" s="24"/>
      <c r="Q360" s="24"/>
      <c r="R360" s="25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</row>
    <row r="361" spans="16:34" ht="9.75" customHeight="1">
      <c r="P361" s="24"/>
      <c r="Q361" s="24"/>
      <c r="R361" s="25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</row>
    <row r="362" spans="16:34" ht="9.75" customHeight="1">
      <c r="P362" s="24"/>
      <c r="Q362" s="24"/>
      <c r="R362" s="25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</row>
    <row r="363" spans="16:34" ht="9.75" customHeight="1">
      <c r="P363" s="24"/>
      <c r="Q363" s="24"/>
      <c r="R363" s="25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</row>
    <row r="364" spans="16:34" ht="9.75" customHeight="1">
      <c r="P364" s="24"/>
      <c r="Q364" s="24"/>
      <c r="R364" s="25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</row>
    <row r="365" spans="16:34" ht="9.75" customHeight="1">
      <c r="P365" s="24"/>
      <c r="Q365" s="24"/>
      <c r="R365" s="25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</row>
    <row r="366" spans="16:34" ht="9.75" customHeight="1">
      <c r="P366" s="24"/>
      <c r="Q366" s="24"/>
      <c r="R366" s="25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</row>
    <row r="367" spans="16:34" ht="9.75" customHeight="1">
      <c r="P367" s="24"/>
      <c r="Q367" s="24"/>
      <c r="R367" s="25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</row>
    <row r="368" spans="16:34" ht="9.75" customHeight="1">
      <c r="P368" s="24"/>
      <c r="Q368" s="24"/>
      <c r="R368" s="25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</row>
    <row r="369" spans="16:34" ht="9.75" customHeight="1">
      <c r="P369" s="24"/>
      <c r="Q369" s="24"/>
      <c r="R369" s="25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</row>
    <row r="370" spans="16:34" ht="9.75" customHeight="1">
      <c r="P370" s="24"/>
      <c r="Q370" s="24"/>
      <c r="R370" s="25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</row>
    <row r="371" spans="16:34" ht="9.75" customHeight="1">
      <c r="P371" s="24"/>
      <c r="Q371" s="24"/>
      <c r="R371" s="25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</row>
    <row r="372" spans="16:34" ht="9.75" customHeight="1">
      <c r="P372" s="24"/>
      <c r="Q372" s="24"/>
      <c r="R372" s="25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</row>
    <row r="373" spans="16:34" ht="9.75" customHeight="1">
      <c r="P373" s="24"/>
      <c r="Q373" s="24"/>
      <c r="R373" s="25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</row>
    <row r="374" spans="16:34" ht="9.75" customHeight="1">
      <c r="P374" s="24"/>
      <c r="Q374" s="24"/>
      <c r="R374" s="25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</row>
    <row r="375" spans="16:34" ht="9.75" customHeight="1">
      <c r="P375" s="24"/>
      <c r="Q375" s="24"/>
      <c r="R375" s="25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</row>
    <row r="376" spans="16:34" ht="9.75" customHeight="1">
      <c r="P376" s="24"/>
      <c r="Q376" s="24"/>
      <c r="R376" s="25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</row>
    <row r="377" spans="16:34" ht="9.75" customHeight="1">
      <c r="P377" s="24"/>
      <c r="Q377" s="24"/>
      <c r="R377" s="25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</row>
    <row r="378" spans="16:34" ht="9.75" customHeight="1">
      <c r="P378" s="24"/>
      <c r="Q378" s="24"/>
      <c r="R378" s="25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</row>
    <row r="379" spans="16:34" ht="9.75" customHeight="1">
      <c r="P379" s="24"/>
      <c r="Q379" s="24"/>
      <c r="R379" s="25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</row>
    <row r="380" spans="16:34" ht="9.75" customHeight="1">
      <c r="P380" s="24"/>
      <c r="Q380" s="24"/>
      <c r="R380" s="25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</row>
    <row r="381" spans="16:34" ht="9.75" customHeight="1">
      <c r="P381" s="24"/>
      <c r="Q381" s="24"/>
      <c r="R381" s="25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</row>
    <row r="382" spans="16:34" ht="9.75" customHeight="1">
      <c r="P382" s="24"/>
      <c r="Q382" s="24"/>
      <c r="R382" s="25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</row>
    <row r="383" spans="16:34" ht="9.75" customHeight="1">
      <c r="P383" s="24"/>
      <c r="Q383" s="24"/>
      <c r="R383" s="25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</row>
    <row r="384" spans="16:34" ht="9.75" customHeight="1">
      <c r="P384" s="24"/>
      <c r="Q384" s="24"/>
      <c r="R384" s="25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</row>
    <row r="385" spans="16:34" ht="9.75" customHeight="1">
      <c r="P385" s="24"/>
      <c r="Q385" s="24"/>
      <c r="R385" s="25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</row>
    <row r="386" spans="16:34" ht="9.75" customHeight="1">
      <c r="P386" s="24"/>
      <c r="Q386" s="24"/>
      <c r="R386" s="25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</row>
    <row r="387" spans="16:34" ht="9.75" customHeight="1">
      <c r="P387" s="24"/>
      <c r="Q387" s="24"/>
      <c r="R387" s="25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</row>
    <row r="388" spans="16:34" ht="9.75" customHeight="1">
      <c r="P388" s="24"/>
      <c r="Q388" s="24"/>
      <c r="R388" s="25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</row>
    <row r="389" spans="16:34" ht="9.75" customHeight="1">
      <c r="P389" s="24"/>
      <c r="Q389" s="24"/>
      <c r="R389" s="25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</row>
    <row r="390" spans="16:34" ht="9.75" customHeight="1">
      <c r="P390" s="24"/>
      <c r="Q390" s="24"/>
      <c r="R390" s="25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</row>
    <row r="391" spans="16:34" ht="9.75" customHeight="1">
      <c r="P391" s="24"/>
      <c r="Q391" s="24"/>
      <c r="R391" s="25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</row>
    <row r="392" spans="16:34" ht="9.75" customHeight="1">
      <c r="P392" s="24"/>
      <c r="Q392" s="24"/>
      <c r="R392" s="25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</row>
    <row r="393" spans="16:34" ht="9.75" customHeight="1">
      <c r="P393" s="24"/>
      <c r="Q393" s="24"/>
      <c r="R393" s="25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</row>
    <row r="394" spans="16:34" ht="9.75" customHeight="1">
      <c r="P394" s="24"/>
      <c r="Q394" s="24"/>
      <c r="R394" s="25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</row>
    <row r="395" spans="16:34" ht="9.75" customHeight="1">
      <c r="P395" s="24"/>
      <c r="Q395" s="24"/>
      <c r="R395" s="25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</row>
    <row r="396" spans="16:34" ht="9.75" customHeight="1">
      <c r="P396" s="24"/>
      <c r="Q396" s="24"/>
      <c r="R396" s="25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</row>
    <row r="397" spans="16:34" ht="9.75" customHeight="1">
      <c r="P397" s="24"/>
      <c r="Q397" s="24"/>
      <c r="R397" s="25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</row>
    <row r="398" spans="16:34" ht="9.75" customHeight="1">
      <c r="P398" s="24"/>
      <c r="Q398" s="24"/>
      <c r="R398" s="25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</row>
    <row r="399" spans="16:34" ht="9.75" customHeight="1">
      <c r="P399" s="24"/>
      <c r="Q399" s="24"/>
      <c r="R399" s="25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</row>
    <row r="400" spans="16:34" ht="9.75" customHeight="1">
      <c r="P400" s="24"/>
      <c r="Q400" s="24"/>
      <c r="R400" s="25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6:34" ht="9.75" customHeight="1">
      <c r="P401" s="24"/>
      <c r="Q401" s="24"/>
      <c r="R401" s="25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</row>
    <row r="402" spans="16:34" ht="9.75" customHeight="1">
      <c r="P402" s="24"/>
      <c r="Q402" s="24"/>
      <c r="R402" s="25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</row>
    <row r="403" spans="16:34" ht="9.75" customHeight="1">
      <c r="P403" s="24"/>
      <c r="Q403" s="24"/>
      <c r="R403" s="25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</row>
    <row r="404" spans="16:34" ht="9.75" customHeight="1">
      <c r="P404" s="24"/>
      <c r="Q404" s="24"/>
      <c r="R404" s="25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</row>
    <row r="405" spans="16:34" ht="9.75" customHeight="1">
      <c r="P405" s="24"/>
      <c r="Q405" s="24"/>
      <c r="R405" s="25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</row>
    <row r="406" spans="16:34" ht="9.75" customHeight="1">
      <c r="P406" s="24"/>
      <c r="Q406" s="24"/>
      <c r="R406" s="25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</row>
    <row r="407" spans="16:34" ht="9.75" customHeight="1">
      <c r="P407" s="24"/>
      <c r="Q407" s="24"/>
      <c r="R407" s="25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</row>
    <row r="408" spans="16:34" ht="9.75" customHeight="1">
      <c r="P408" s="24"/>
      <c r="Q408" s="24"/>
      <c r="R408" s="25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</row>
    <row r="409" spans="16:34" ht="9.75" customHeight="1">
      <c r="P409" s="24"/>
      <c r="Q409" s="24"/>
      <c r="R409" s="25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</row>
    <row r="410" spans="16:34" ht="9.75" customHeight="1">
      <c r="P410" s="24"/>
      <c r="Q410" s="24"/>
      <c r="R410" s="25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6:34" ht="9.75" customHeight="1">
      <c r="P411" s="24"/>
      <c r="Q411" s="24"/>
      <c r="R411" s="25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</row>
    <row r="412" spans="16:34" ht="9.75" customHeight="1">
      <c r="P412" s="24"/>
      <c r="Q412" s="24"/>
      <c r="R412" s="25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</row>
    <row r="413" spans="16:34" ht="9.75" customHeight="1">
      <c r="P413" s="24"/>
      <c r="Q413" s="24"/>
      <c r="R413" s="25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</row>
    <row r="414" spans="16:34" ht="9.75" customHeight="1">
      <c r="P414" s="24"/>
      <c r="Q414" s="24"/>
      <c r="R414" s="25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</row>
    <row r="415" spans="16:34" ht="9.75" customHeight="1">
      <c r="P415" s="24"/>
      <c r="Q415" s="24"/>
      <c r="R415" s="25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</row>
    <row r="416" spans="16:34" ht="9.75" customHeight="1">
      <c r="P416" s="24"/>
      <c r="Q416" s="24"/>
      <c r="R416" s="25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</row>
    <row r="417" spans="16:34" ht="9.75" customHeight="1">
      <c r="P417" s="24"/>
      <c r="Q417" s="24"/>
      <c r="R417" s="25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</row>
    <row r="418" spans="16:34" ht="9.75" customHeight="1">
      <c r="P418" s="24"/>
      <c r="Q418" s="24"/>
      <c r="R418" s="25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</row>
    <row r="419" spans="16:34" ht="9.75" customHeight="1">
      <c r="P419" s="24"/>
      <c r="Q419" s="24"/>
      <c r="R419" s="25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</row>
    <row r="420" spans="16:34" ht="9.75" customHeight="1">
      <c r="P420" s="24"/>
      <c r="Q420" s="24"/>
      <c r="R420" s="25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</row>
    <row r="421" spans="16:34" ht="9.75" customHeight="1">
      <c r="P421" s="24"/>
      <c r="Q421" s="24"/>
      <c r="R421" s="25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</row>
    <row r="422" spans="16:34" ht="9.75" customHeight="1">
      <c r="P422" s="24"/>
      <c r="Q422" s="24"/>
      <c r="R422" s="25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</row>
    <row r="423" spans="16:34" ht="9.75" customHeight="1">
      <c r="P423" s="24"/>
      <c r="Q423" s="24"/>
      <c r="R423" s="25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</row>
    <row r="424" spans="16:34" ht="9.75" customHeight="1">
      <c r="P424" s="24"/>
      <c r="Q424" s="24"/>
      <c r="R424" s="25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</row>
    <row r="425" spans="16:34" ht="9.75" customHeight="1">
      <c r="P425" s="24"/>
      <c r="Q425" s="24"/>
      <c r="R425" s="25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</row>
    <row r="426" spans="16:34" ht="9.75" customHeight="1">
      <c r="P426" s="24"/>
      <c r="Q426" s="24"/>
      <c r="R426" s="25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</row>
    <row r="427" spans="16:34" ht="9.75" customHeight="1">
      <c r="P427" s="24"/>
      <c r="Q427" s="24"/>
      <c r="R427" s="25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</row>
    <row r="428" spans="16:34" ht="9.75" customHeight="1">
      <c r="P428" s="24"/>
      <c r="Q428" s="24"/>
      <c r="R428" s="25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</row>
    <row r="429" spans="16:34" ht="9.75" customHeight="1">
      <c r="P429" s="24"/>
      <c r="Q429" s="24"/>
      <c r="R429" s="25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</row>
    <row r="430" spans="16:34" ht="9.75" customHeight="1">
      <c r="P430" s="24"/>
      <c r="Q430" s="24"/>
      <c r="R430" s="25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</row>
    <row r="431" spans="16:34" ht="9.75" customHeight="1">
      <c r="P431" s="24"/>
      <c r="Q431" s="24"/>
      <c r="R431" s="25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</row>
    <row r="432" spans="16:34" ht="9.75" customHeight="1">
      <c r="P432" s="24"/>
      <c r="Q432" s="24"/>
      <c r="R432" s="25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</row>
  </sheetData>
  <printOptions gridLines="1"/>
  <pageMargins left="0.5" right="0.5" top="0.5" bottom="0.25" header="0.5" footer="0.5"/>
  <pageSetup fitToHeight="2" fitToWidth="1" horizontalDpi="300" verticalDpi="3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Users</dc:creator>
  <cp:keywords/>
  <dc:description/>
  <cp:lastModifiedBy>Dick Heckathorn</cp:lastModifiedBy>
  <cp:lastPrinted>2004-03-27T15:01:52Z</cp:lastPrinted>
  <dcterms:created xsi:type="dcterms:W3CDTF">2002-03-05T02:15:38Z</dcterms:created>
  <dcterms:modified xsi:type="dcterms:W3CDTF">2005-01-27T21:25:06Z</dcterms:modified>
  <cp:category/>
  <cp:version/>
  <cp:contentType/>
  <cp:contentStatus/>
</cp:coreProperties>
</file>